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Y:\Agenturos padaliniai\PPVS\Skurdo programa\2021-2023\TIEKIMO GRAFIKAI\"/>
    </mc:Choice>
  </mc:AlternateContent>
  <xr:revisionPtr revIDLastSave="0" documentId="13_ncr:1_{1CCF02AF-20A6-48F8-AC01-4574779E4B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Sheet1!$A$5:$Q$66</definedName>
    <definedName name="_xlnm.Print_Area" localSheetId="0">Sheet1!$A$2:$Q$66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J14" i="1"/>
  <c r="K14" i="1"/>
  <c r="L14" i="1"/>
  <c r="M14" i="1"/>
  <c r="N14" i="1"/>
  <c r="O14" i="1"/>
  <c r="P14" i="1"/>
  <c r="Q14" i="1"/>
  <c r="I15" i="1"/>
  <c r="J15" i="1"/>
  <c r="K15" i="1"/>
  <c r="L15" i="1"/>
  <c r="M15" i="1"/>
  <c r="N15" i="1"/>
  <c r="O15" i="1"/>
  <c r="P15" i="1"/>
  <c r="Q15" i="1"/>
  <c r="I16" i="1"/>
  <c r="J16" i="1"/>
  <c r="K16" i="1"/>
  <c r="L16" i="1"/>
  <c r="M16" i="1"/>
  <c r="N16" i="1"/>
  <c r="O16" i="1"/>
  <c r="P16" i="1"/>
  <c r="Q16" i="1"/>
  <c r="I17" i="1"/>
  <c r="J17" i="1"/>
  <c r="K17" i="1"/>
  <c r="L17" i="1"/>
  <c r="M17" i="1"/>
  <c r="N17" i="1"/>
  <c r="O17" i="1"/>
  <c r="P17" i="1"/>
  <c r="Q17" i="1"/>
  <c r="I18" i="1"/>
  <c r="J18" i="1"/>
  <c r="K18" i="1"/>
  <c r="L18" i="1"/>
  <c r="M18" i="1"/>
  <c r="N18" i="1"/>
  <c r="O18" i="1"/>
  <c r="P18" i="1"/>
  <c r="Q18" i="1"/>
  <c r="I19" i="1"/>
  <c r="J19" i="1"/>
  <c r="K19" i="1"/>
  <c r="L19" i="1"/>
  <c r="M19" i="1"/>
  <c r="N19" i="1"/>
  <c r="O19" i="1"/>
  <c r="P19" i="1"/>
  <c r="Q19" i="1"/>
  <c r="I20" i="1"/>
  <c r="J20" i="1"/>
  <c r="K20" i="1"/>
  <c r="L20" i="1"/>
  <c r="M20" i="1"/>
  <c r="N20" i="1"/>
  <c r="O20" i="1"/>
  <c r="P20" i="1"/>
  <c r="Q20" i="1"/>
  <c r="I21" i="1"/>
  <c r="J21" i="1"/>
  <c r="K21" i="1"/>
  <c r="L21" i="1"/>
  <c r="M21" i="1"/>
  <c r="N21" i="1"/>
  <c r="O21" i="1"/>
  <c r="P21" i="1"/>
  <c r="Q21" i="1"/>
  <c r="I22" i="1"/>
  <c r="J22" i="1"/>
  <c r="K22" i="1"/>
  <c r="L22" i="1"/>
  <c r="M22" i="1"/>
  <c r="N22" i="1"/>
  <c r="O22" i="1"/>
  <c r="P22" i="1"/>
  <c r="Q22" i="1"/>
  <c r="I23" i="1"/>
  <c r="J23" i="1"/>
  <c r="K23" i="1"/>
  <c r="L23" i="1"/>
  <c r="M23" i="1"/>
  <c r="N23" i="1"/>
  <c r="O23" i="1"/>
  <c r="P23" i="1"/>
  <c r="Q23" i="1"/>
  <c r="I24" i="1"/>
  <c r="J24" i="1"/>
  <c r="K24" i="1"/>
  <c r="L24" i="1"/>
  <c r="M24" i="1"/>
  <c r="N24" i="1"/>
  <c r="O24" i="1"/>
  <c r="P24" i="1"/>
  <c r="Q24" i="1"/>
  <c r="I25" i="1"/>
  <c r="J25" i="1"/>
  <c r="K25" i="1"/>
  <c r="L25" i="1"/>
  <c r="M25" i="1"/>
  <c r="N25" i="1"/>
  <c r="O25" i="1"/>
  <c r="P25" i="1"/>
  <c r="Q25" i="1"/>
  <c r="I26" i="1"/>
  <c r="J26" i="1"/>
  <c r="K26" i="1"/>
  <c r="L26" i="1"/>
  <c r="M26" i="1"/>
  <c r="N26" i="1"/>
  <c r="O26" i="1"/>
  <c r="P26" i="1"/>
  <c r="Q26" i="1"/>
  <c r="I27" i="1"/>
  <c r="J27" i="1"/>
  <c r="K27" i="1"/>
  <c r="L27" i="1"/>
  <c r="M27" i="1"/>
  <c r="N27" i="1"/>
  <c r="O27" i="1"/>
  <c r="P27" i="1"/>
  <c r="Q27" i="1"/>
  <c r="I28" i="1"/>
  <c r="J28" i="1"/>
  <c r="K28" i="1"/>
  <c r="L28" i="1"/>
  <c r="M28" i="1"/>
  <c r="N28" i="1"/>
  <c r="O28" i="1"/>
  <c r="P28" i="1"/>
  <c r="Q28" i="1"/>
  <c r="I29" i="1"/>
  <c r="J29" i="1"/>
  <c r="K29" i="1"/>
  <c r="L29" i="1"/>
  <c r="M29" i="1"/>
  <c r="N29" i="1"/>
  <c r="O29" i="1"/>
  <c r="P29" i="1"/>
  <c r="Q29" i="1"/>
  <c r="I30" i="1"/>
  <c r="J30" i="1"/>
  <c r="K30" i="1"/>
  <c r="L30" i="1"/>
  <c r="M30" i="1"/>
  <c r="N30" i="1"/>
  <c r="O30" i="1"/>
  <c r="P30" i="1"/>
  <c r="Q30" i="1"/>
  <c r="I31" i="1"/>
  <c r="J31" i="1"/>
  <c r="K31" i="1"/>
  <c r="L31" i="1"/>
  <c r="M31" i="1"/>
  <c r="N31" i="1"/>
  <c r="O31" i="1"/>
  <c r="P31" i="1"/>
  <c r="Q31" i="1"/>
  <c r="I32" i="1"/>
  <c r="J32" i="1"/>
  <c r="K32" i="1"/>
  <c r="L32" i="1"/>
  <c r="M32" i="1"/>
  <c r="N32" i="1"/>
  <c r="O32" i="1"/>
  <c r="P32" i="1"/>
  <c r="Q32" i="1"/>
  <c r="I33" i="1"/>
  <c r="J33" i="1"/>
  <c r="K33" i="1"/>
  <c r="L33" i="1"/>
  <c r="M33" i="1"/>
  <c r="N33" i="1"/>
  <c r="O33" i="1"/>
  <c r="P33" i="1"/>
  <c r="Q33" i="1"/>
  <c r="I34" i="1"/>
  <c r="J34" i="1"/>
  <c r="K34" i="1"/>
  <c r="L34" i="1"/>
  <c r="M34" i="1"/>
  <c r="N34" i="1"/>
  <c r="O34" i="1"/>
  <c r="P34" i="1"/>
  <c r="Q34" i="1"/>
  <c r="I35" i="1"/>
  <c r="J35" i="1"/>
  <c r="K35" i="1"/>
  <c r="L35" i="1"/>
  <c r="M35" i="1"/>
  <c r="N35" i="1"/>
  <c r="O35" i="1"/>
  <c r="P35" i="1"/>
  <c r="Q35" i="1"/>
  <c r="I36" i="1"/>
  <c r="J36" i="1"/>
  <c r="K36" i="1"/>
  <c r="L36" i="1"/>
  <c r="M36" i="1"/>
  <c r="N36" i="1"/>
  <c r="O36" i="1"/>
  <c r="P36" i="1"/>
  <c r="Q36" i="1"/>
  <c r="I37" i="1"/>
  <c r="J37" i="1"/>
  <c r="K37" i="1"/>
  <c r="L37" i="1"/>
  <c r="M37" i="1"/>
  <c r="N37" i="1"/>
  <c r="O37" i="1"/>
  <c r="P37" i="1"/>
  <c r="Q37" i="1"/>
  <c r="I38" i="1"/>
  <c r="J38" i="1"/>
  <c r="K38" i="1"/>
  <c r="L38" i="1"/>
  <c r="M38" i="1"/>
  <c r="N38" i="1"/>
  <c r="O38" i="1"/>
  <c r="P38" i="1"/>
  <c r="Q38" i="1"/>
  <c r="I39" i="1"/>
  <c r="J39" i="1"/>
  <c r="K39" i="1"/>
  <c r="L39" i="1"/>
  <c r="M39" i="1"/>
  <c r="N39" i="1"/>
  <c r="O39" i="1"/>
  <c r="P39" i="1"/>
  <c r="Q39" i="1"/>
  <c r="I40" i="1"/>
  <c r="J40" i="1"/>
  <c r="K40" i="1"/>
  <c r="L40" i="1"/>
  <c r="M40" i="1"/>
  <c r="N40" i="1"/>
  <c r="O40" i="1"/>
  <c r="P40" i="1"/>
  <c r="Q40" i="1"/>
  <c r="I41" i="1"/>
  <c r="J41" i="1"/>
  <c r="K41" i="1"/>
  <c r="L41" i="1"/>
  <c r="M41" i="1"/>
  <c r="N41" i="1"/>
  <c r="O41" i="1"/>
  <c r="P41" i="1"/>
  <c r="Q41" i="1"/>
  <c r="I42" i="1"/>
  <c r="J42" i="1"/>
  <c r="K42" i="1"/>
  <c r="L42" i="1"/>
  <c r="M42" i="1"/>
  <c r="N42" i="1"/>
  <c r="O42" i="1"/>
  <c r="P42" i="1"/>
  <c r="Q42" i="1"/>
  <c r="I43" i="1"/>
  <c r="J43" i="1"/>
  <c r="K43" i="1"/>
  <c r="L43" i="1"/>
  <c r="M43" i="1"/>
  <c r="N43" i="1"/>
  <c r="O43" i="1"/>
  <c r="P43" i="1"/>
  <c r="Q43" i="1"/>
  <c r="I44" i="1"/>
  <c r="J44" i="1"/>
  <c r="K44" i="1"/>
  <c r="L44" i="1"/>
  <c r="M44" i="1"/>
  <c r="N44" i="1"/>
  <c r="O44" i="1"/>
  <c r="P44" i="1"/>
  <c r="Q44" i="1"/>
  <c r="I45" i="1"/>
  <c r="J45" i="1"/>
  <c r="K45" i="1"/>
  <c r="L45" i="1"/>
  <c r="M45" i="1"/>
  <c r="N45" i="1"/>
  <c r="O45" i="1"/>
  <c r="P45" i="1"/>
  <c r="Q45" i="1"/>
  <c r="I46" i="1"/>
  <c r="J46" i="1"/>
  <c r="K46" i="1"/>
  <c r="L46" i="1"/>
  <c r="M46" i="1"/>
  <c r="N46" i="1"/>
  <c r="O46" i="1"/>
  <c r="P46" i="1"/>
  <c r="Q46" i="1"/>
  <c r="I47" i="1"/>
  <c r="J47" i="1"/>
  <c r="K47" i="1"/>
  <c r="L47" i="1"/>
  <c r="M47" i="1"/>
  <c r="N47" i="1"/>
  <c r="O47" i="1"/>
  <c r="P47" i="1"/>
  <c r="Q47" i="1"/>
  <c r="I48" i="1"/>
  <c r="J48" i="1"/>
  <c r="K48" i="1"/>
  <c r="L48" i="1"/>
  <c r="M48" i="1"/>
  <c r="N48" i="1"/>
  <c r="O48" i="1"/>
  <c r="P48" i="1"/>
  <c r="Q48" i="1"/>
  <c r="I49" i="1"/>
  <c r="J49" i="1"/>
  <c r="K49" i="1"/>
  <c r="L49" i="1"/>
  <c r="M49" i="1"/>
  <c r="N49" i="1"/>
  <c r="O49" i="1"/>
  <c r="P49" i="1"/>
  <c r="Q49" i="1"/>
  <c r="I50" i="1"/>
  <c r="J50" i="1"/>
  <c r="K50" i="1"/>
  <c r="L50" i="1"/>
  <c r="M50" i="1"/>
  <c r="N50" i="1"/>
  <c r="O50" i="1"/>
  <c r="P50" i="1"/>
  <c r="Q50" i="1"/>
  <c r="I51" i="1"/>
  <c r="J51" i="1"/>
  <c r="K51" i="1"/>
  <c r="L51" i="1"/>
  <c r="M51" i="1"/>
  <c r="N51" i="1"/>
  <c r="O51" i="1"/>
  <c r="P51" i="1"/>
  <c r="Q51" i="1"/>
  <c r="I52" i="1"/>
  <c r="J52" i="1"/>
  <c r="K52" i="1"/>
  <c r="L52" i="1"/>
  <c r="M52" i="1"/>
  <c r="N52" i="1"/>
  <c r="O52" i="1"/>
  <c r="P52" i="1"/>
  <c r="Q52" i="1"/>
  <c r="I53" i="1"/>
  <c r="J53" i="1"/>
  <c r="K53" i="1"/>
  <c r="L53" i="1"/>
  <c r="M53" i="1"/>
  <c r="N53" i="1"/>
  <c r="O53" i="1"/>
  <c r="P53" i="1"/>
  <c r="Q53" i="1"/>
  <c r="I54" i="1"/>
  <c r="J54" i="1"/>
  <c r="K54" i="1"/>
  <c r="L54" i="1"/>
  <c r="M54" i="1"/>
  <c r="N54" i="1"/>
  <c r="O54" i="1"/>
  <c r="P54" i="1"/>
  <c r="Q54" i="1"/>
  <c r="I55" i="1"/>
  <c r="J55" i="1"/>
  <c r="K55" i="1"/>
  <c r="L55" i="1"/>
  <c r="M55" i="1"/>
  <c r="N55" i="1"/>
  <c r="O55" i="1"/>
  <c r="P55" i="1"/>
  <c r="Q55" i="1"/>
  <c r="I56" i="1"/>
  <c r="J56" i="1"/>
  <c r="K56" i="1"/>
  <c r="L56" i="1"/>
  <c r="M56" i="1"/>
  <c r="N56" i="1"/>
  <c r="O56" i="1"/>
  <c r="P56" i="1"/>
  <c r="Q56" i="1"/>
  <c r="I57" i="1"/>
  <c r="J57" i="1"/>
  <c r="K57" i="1"/>
  <c r="L57" i="1"/>
  <c r="M57" i="1"/>
  <c r="N57" i="1"/>
  <c r="O57" i="1"/>
  <c r="P57" i="1"/>
  <c r="Q57" i="1"/>
  <c r="I58" i="1"/>
  <c r="J58" i="1"/>
  <c r="K58" i="1"/>
  <c r="L58" i="1"/>
  <c r="M58" i="1"/>
  <c r="N58" i="1"/>
  <c r="O58" i="1"/>
  <c r="P58" i="1"/>
  <c r="Q58" i="1"/>
  <c r="I59" i="1"/>
  <c r="J59" i="1"/>
  <c r="K59" i="1"/>
  <c r="L59" i="1"/>
  <c r="M59" i="1"/>
  <c r="N59" i="1"/>
  <c r="O59" i="1"/>
  <c r="P59" i="1"/>
  <c r="Q59" i="1"/>
  <c r="I60" i="1"/>
  <c r="J60" i="1"/>
  <c r="K60" i="1"/>
  <c r="L60" i="1"/>
  <c r="M60" i="1"/>
  <c r="N60" i="1"/>
  <c r="O60" i="1"/>
  <c r="P60" i="1"/>
  <c r="Q60" i="1"/>
  <c r="I61" i="1"/>
  <c r="J61" i="1"/>
  <c r="K61" i="1"/>
  <c r="L61" i="1"/>
  <c r="M61" i="1"/>
  <c r="N61" i="1"/>
  <c r="O61" i="1"/>
  <c r="P61" i="1"/>
  <c r="Q61" i="1"/>
  <c r="I62" i="1"/>
  <c r="J62" i="1"/>
  <c r="K62" i="1"/>
  <c r="L62" i="1"/>
  <c r="M62" i="1"/>
  <c r="N62" i="1"/>
  <c r="O62" i="1"/>
  <c r="P62" i="1"/>
  <c r="Q62" i="1"/>
  <c r="I63" i="1"/>
  <c r="J63" i="1"/>
  <c r="K63" i="1"/>
  <c r="L63" i="1"/>
  <c r="M63" i="1"/>
  <c r="N63" i="1"/>
  <c r="O63" i="1"/>
  <c r="P63" i="1"/>
  <c r="Q63" i="1"/>
  <c r="I64" i="1"/>
  <c r="J64" i="1"/>
  <c r="K64" i="1"/>
  <c r="L64" i="1"/>
  <c r="M64" i="1"/>
  <c r="N64" i="1"/>
  <c r="O64" i="1"/>
  <c r="P64" i="1"/>
  <c r="Q64" i="1"/>
  <c r="I65" i="1"/>
  <c r="J65" i="1"/>
  <c r="K65" i="1"/>
  <c r="L65" i="1"/>
  <c r="M65" i="1"/>
  <c r="N65" i="1"/>
  <c r="O65" i="1"/>
  <c r="P65" i="1"/>
  <c r="Q65" i="1"/>
  <c r="P13" i="1"/>
  <c r="O13" i="1"/>
  <c r="N13" i="1"/>
  <c r="J13" i="1"/>
  <c r="J11" i="1"/>
  <c r="N11" i="1"/>
  <c r="O11" i="1"/>
  <c r="P11" i="1"/>
  <c r="I6" i="1"/>
  <c r="J6" i="1"/>
  <c r="K6" i="1"/>
  <c r="L6" i="1"/>
  <c r="M6" i="1"/>
  <c r="N6" i="1"/>
  <c r="O6" i="1"/>
  <c r="P6" i="1"/>
  <c r="Q6" i="1"/>
  <c r="I7" i="1"/>
  <c r="J7" i="1"/>
  <c r="K7" i="1"/>
  <c r="L7" i="1"/>
  <c r="M7" i="1"/>
  <c r="N7" i="1"/>
  <c r="O7" i="1"/>
  <c r="P7" i="1"/>
  <c r="Q7" i="1"/>
  <c r="I8" i="1"/>
  <c r="J8" i="1"/>
  <c r="K8" i="1"/>
  <c r="L8" i="1"/>
  <c r="M8" i="1"/>
  <c r="N8" i="1"/>
  <c r="O8" i="1"/>
  <c r="P8" i="1"/>
  <c r="Q8" i="1"/>
  <c r="I9" i="1"/>
  <c r="J9" i="1"/>
  <c r="K9" i="1"/>
  <c r="L9" i="1"/>
  <c r="M9" i="1"/>
  <c r="N9" i="1"/>
  <c r="O9" i="1"/>
  <c r="P9" i="1"/>
  <c r="Q9" i="1"/>
  <c r="I10" i="1"/>
  <c r="J10" i="1"/>
  <c r="K10" i="1"/>
  <c r="L10" i="1"/>
  <c r="M10" i="1"/>
  <c r="N10" i="1"/>
  <c r="O10" i="1"/>
  <c r="P10" i="1"/>
  <c r="Q10" i="1"/>
  <c r="P5" i="1"/>
  <c r="O5" i="1"/>
  <c r="N5" i="1"/>
  <c r="J5" i="1"/>
  <c r="I13" i="1"/>
  <c r="K13" i="1"/>
  <c r="L13" i="1"/>
  <c r="M13" i="1"/>
  <c r="Q13" i="1"/>
  <c r="Q11" i="1"/>
  <c r="Q5" i="1"/>
  <c r="K11" i="1"/>
  <c r="I11" i="1"/>
  <c r="K5" i="1"/>
  <c r="Q66" i="1" l="1"/>
  <c r="I5" i="1"/>
  <c r="P66" i="1" l="1"/>
  <c r="G66" i="1" l="1"/>
  <c r="L11" i="1" l="1"/>
  <c r="M11" i="1"/>
  <c r="O66" i="1" l="1"/>
  <c r="M5" i="1"/>
  <c r="L5" i="1"/>
  <c r="L66" i="1" l="1"/>
  <c r="K66" i="1"/>
  <c r="M66" i="1"/>
  <c r="N66" i="1"/>
  <c r="J66" i="1"/>
  <c r="I66" i="1"/>
</calcChain>
</file>

<file path=xl/sharedStrings.xml><?xml version="1.0" encoding="utf-8"?>
<sst xmlns="http://schemas.openxmlformats.org/spreadsheetml/2006/main" count="268" uniqueCount="209">
  <si>
    <t>Eil. Nr.</t>
  </si>
  <si>
    <t>Apskri- tis</t>
  </si>
  <si>
    <t>Partneris</t>
  </si>
  <si>
    <t>Sandėlio adresas</t>
  </si>
  <si>
    <t>Savivaldybė</t>
  </si>
  <si>
    <t>1.</t>
  </si>
  <si>
    <t>Vilniaus</t>
  </si>
  <si>
    <t>Labdaros ir paramos fondas ,,Maisto bankas"</t>
  </si>
  <si>
    <t xml:space="preserve">Vilniaus m. </t>
  </si>
  <si>
    <t>2.</t>
  </si>
  <si>
    <t>Vilniaus raj.</t>
  </si>
  <si>
    <t>3.</t>
  </si>
  <si>
    <t>Širvintų raj.</t>
  </si>
  <si>
    <t>4.</t>
  </si>
  <si>
    <t>Trakų raj.</t>
  </si>
  <si>
    <t>5.</t>
  </si>
  <si>
    <t>Dalina savarankiškai</t>
  </si>
  <si>
    <t>Vytauto Didžiojo g. 114, Kaišiadorys</t>
  </si>
  <si>
    <t xml:space="preserve">Elektrėnų </t>
  </si>
  <si>
    <t>Vilniaus g.  130, Švenčionėliai</t>
  </si>
  <si>
    <t>Švenčionių raj.</t>
  </si>
  <si>
    <t>7.</t>
  </si>
  <si>
    <t>Tartoko k., Šalčininkų r.</t>
  </si>
  <si>
    <t>Šalčininkų raj.</t>
  </si>
  <si>
    <t>8.</t>
  </si>
  <si>
    <t>Ukmergės raj.</t>
  </si>
  <si>
    <t>9.</t>
  </si>
  <si>
    <t xml:space="preserve">Panevėžio </t>
  </si>
  <si>
    <t>Kranto g. 36, Panevėžys</t>
  </si>
  <si>
    <t>Panevėžio m.</t>
  </si>
  <si>
    <t>10.</t>
  </si>
  <si>
    <t>Panevėžio raj.</t>
  </si>
  <si>
    <t>11.</t>
  </si>
  <si>
    <t>Kupiškio raj.</t>
  </si>
  <si>
    <t>12.</t>
  </si>
  <si>
    <t xml:space="preserve"> Tiekimo g. 4, Biržai</t>
  </si>
  <si>
    <t>Biržų raj.</t>
  </si>
  <si>
    <t>13.</t>
  </si>
  <si>
    <t>Vilniaus g. 18,Ąžuolynės k., Pasvalio r.</t>
  </si>
  <si>
    <t>Pasvalio raj.</t>
  </si>
  <si>
    <t>14.</t>
  </si>
  <si>
    <t>Lietuvos Raudonojo kryžiaus draugija</t>
  </si>
  <si>
    <t>Miškininkų g.1, Rokiškis</t>
  </si>
  <si>
    <t>Rokiškio raj.</t>
  </si>
  <si>
    <t>15.</t>
  </si>
  <si>
    <t>Utenos</t>
  </si>
  <si>
    <t>Žemdirbių g. 21, Utena</t>
  </si>
  <si>
    <t>Utenos raj.</t>
  </si>
  <si>
    <t>16.</t>
  </si>
  <si>
    <t>Vilties g. 24, Anykščiai</t>
  </si>
  <si>
    <t>Anykščių  raj.</t>
  </si>
  <si>
    <t>17.</t>
  </si>
  <si>
    <t>Gaveikėnų k., Ignalinos r.</t>
  </si>
  <si>
    <t>Ignalinos  raj.</t>
  </si>
  <si>
    <t>18.</t>
  </si>
  <si>
    <t>Statybininkų g. 8, Molėtai</t>
  </si>
  <si>
    <t xml:space="preserve"> Molėtų  raj.</t>
  </si>
  <si>
    <t>19.</t>
  </si>
  <si>
    <t>Zarasų  raj.</t>
  </si>
  <si>
    <t>20.</t>
  </si>
  <si>
    <t>Taikos pr. 15 D, Visaginas</t>
  </si>
  <si>
    <t>Visagino</t>
  </si>
  <si>
    <t>21.</t>
  </si>
  <si>
    <t>Alytaus</t>
  </si>
  <si>
    <t>Pramonės g. 31, Alytus</t>
  </si>
  <si>
    <t>Alytaus raj.</t>
  </si>
  <si>
    <t>22.</t>
  </si>
  <si>
    <t>Alytaus m.</t>
  </si>
  <si>
    <t>23.</t>
  </si>
  <si>
    <t>Geležinkelio g.45 A, Varėna</t>
  </si>
  <si>
    <t>Varėnos raj.</t>
  </si>
  <si>
    <t>24.</t>
  </si>
  <si>
    <t>Druskininkų</t>
  </si>
  <si>
    <t>25.</t>
  </si>
  <si>
    <t>Lazdijų raj.</t>
  </si>
  <si>
    <t>26.</t>
  </si>
  <si>
    <t>Marijampolės</t>
  </si>
  <si>
    <t>Techninkos g. 18 F, Kaunas</t>
  </si>
  <si>
    <t>Kalvarijos</t>
  </si>
  <si>
    <t>27.</t>
  </si>
  <si>
    <t>28.</t>
  </si>
  <si>
    <t>Kampiškių k., Alšėnų sen., Kauno r.</t>
  </si>
  <si>
    <t xml:space="preserve"> Kazlų Rūdos</t>
  </si>
  <si>
    <t>29.</t>
  </si>
  <si>
    <t>Birutės g. 10, Šakiai</t>
  </si>
  <si>
    <t>Šakių raj.</t>
  </si>
  <si>
    <t>30.</t>
  </si>
  <si>
    <t>S. Nėries g. 66 F, Vilkaviškis</t>
  </si>
  <si>
    <t>Vilkaviškio raj.</t>
  </si>
  <si>
    <t>31.</t>
  </si>
  <si>
    <t>Šiaulių</t>
  </si>
  <si>
    <t>Stipirkių g. 2, Stipirkių k., N. Akmenės r.</t>
  </si>
  <si>
    <t xml:space="preserve">Akmenės raj. </t>
  </si>
  <si>
    <t>32.</t>
  </si>
  <si>
    <t>Turgaus g. 10, Joniškis</t>
  </si>
  <si>
    <t xml:space="preserve">Joniškio raj. </t>
  </si>
  <si>
    <t>33.</t>
  </si>
  <si>
    <t>Raseinių g. 66, Kelmė</t>
  </si>
  <si>
    <t xml:space="preserve">Kelmės raj. </t>
  </si>
  <si>
    <t>34.</t>
  </si>
  <si>
    <t>Ryto g. 10, Pakruojis</t>
  </si>
  <si>
    <t xml:space="preserve"> Pakruojo raj. </t>
  </si>
  <si>
    <t>35.</t>
  </si>
  <si>
    <t>Durpių g. 5, Radviliškis</t>
  </si>
  <si>
    <t xml:space="preserve">Radviliškio raj. </t>
  </si>
  <si>
    <t>36.</t>
  </si>
  <si>
    <t>Gamybos g. 14A, Šiauliai</t>
  </si>
  <si>
    <t xml:space="preserve">Šiaulių raj. </t>
  </si>
  <si>
    <t>37.</t>
  </si>
  <si>
    <t>Pramonės g. 26, Šiauliai</t>
  </si>
  <si>
    <t>Šiaulių m.</t>
  </si>
  <si>
    <t>38.</t>
  </si>
  <si>
    <t>Tauragės</t>
  </si>
  <si>
    <t>Pagėgių</t>
  </si>
  <si>
    <t>39.</t>
  </si>
  <si>
    <t>Paberžių g. 14, Tauragė</t>
  </si>
  <si>
    <t>Jurbarko raj.</t>
  </si>
  <si>
    <t>40.</t>
  </si>
  <si>
    <t>Draugystės g. 9, Šilalė</t>
  </si>
  <si>
    <t>Šilalės  raj.</t>
  </si>
  <si>
    <t>41.</t>
  </si>
  <si>
    <t>Tauragės raj.</t>
  </si>
  <si>
    <t>42.</t>
  </si>
  <si>
    <t>Kauno</t>
  </si>
  <si>
    <t>Technikos g. 18 F, Kaunas</t>
  </si>
  <si>
    <t>Kauno m.</t>
  </si>
  <si>
    <t>43.</t>
  </si>
  <si>
    <t>Kauno raj.</t>
  </si>
  <si>
    <t>44.</t>
  </si>
  <si>
    <t>J. Basanavičiaus g. 89 C, Kėdainiai</t>
  </si>
  <si>
    <t xml:space="preserve"> Kėdainių  raj.</t>
  </si>
  <si>
    <t>45.</t>
  </si>
  <si>
    <t>Kaišiadorių raj.</t>
  </si>
  <si>
    <t>46.</t>
  </si>
  <si>
    <t>Labdaros ir paramos fondas ,,Maisto bankas</t>
  </si>
  <si>
    <t>Rambyno g. 21, Jonava</t>
  </si>
  <si>
    <t>Jonavos raj.</t>
  </si>
  <si>
    <t>47.</t>
  </si>
  <si>
    <t>Plento g. 39, Naraukelio k., Prienų r.</t>
  </si>
  <si>
    <t xml:space="preserve"> Prienų raj.</t>
  </si>
  <si>
    <t>48.</t>
  </si>
  <si>
    <t>Birštono</t>
  </si>
  <si>
    <t>49.</t>
  </si>
  <si>
    <t>Vytauto Didžiojo g. 5A, Raseiniai</t>
  </si>
  <si>
    <t xml:space="preserve"> Raseinių raj.</t>
  </si>
  <si>
    <t>50.</t>
  </si>
  <si>
    <t>Klaipėdos</t>
  </si>
  <si>
    <t>Klaipėdos m.</t>
  </si>
  <si>
    <t>51.</t>
  </si>
  <si>
    <t>Klaipėdos raj.</t>
  </si>
  <si>
    <t>52.</t>
  </si>
  <si>
    <t>Neringos m.</t>
  </si>
  <si>
    <t>53.</t>
  </si>
  <si>
    <t xml:space="preserve"> Palangos m.</t>
  </si>
  <si>
    <t>54.</t>
  </si>
  <si>
    <t>Kretingos raj.</t>
  </si>
  <si>
    <t>55.</t>
  </si>
  <si>
    <t>Mokyklos g. 3, Skuodas</t>
  </si>
  <si>
    <t>Skuodo raj.</t>
  </si>
  <si>
    <t>56.</t>
  </si>
  <si>
    <t>Šilutės raj.</t>
  </si>
  <si>
    <t>57.</t>
  </si>
  <si>
    <t>Telšių</t>
  </si>
  <si>
    <t>Gamyklos g. 45 C, Mažeikiai</t>
  </si>
  <si>
    <t xml:space="preserve">Mažeikių raj. </t>
  </si>
  <si>
    <t>58.</t>
  </si>
  <si>
    <t xml:space="preserve"> Plungės raj.</t>
  </si>
  <si>
    <t>59.</t>
  </si>
  <si>
    <t>Rietavo</t>
  </si>
  <si>
    <t>60.</t>
  </si>
  <si>
    <t>Rambyno g. 24, Telšiai</t>
  </si>
  <si>
    <t>Telšių raj.</t>
  </si>
  <si>
    <t>Iš viso:</t>
  </si>
  <si>
    <t>Paramos gavėjų skaičius</t>
  </si>
  <si>
    <t>Pristatymo data</t>
  </si>
  <si>
    <t>Vytenio g. 54, Vilnius (įvažiavimas į sandėlį  - Panerių g. 37, už vartų iš karto sukti kairėn)</t>
  </si>
  <si>
    <t>Tiekėjų g. 46A, Kretinga</t>
  </si>
  <si>
    <t>Sandėlys su rampa ar be</t>
  </si>
  <si>
    <t>Yra rampa</t>
  </si>
  <si>
    <t>Yra rampa, pageidauja kad turėtų lifterį</t>
  </si>
  <si>
    <t>nėra rampos, bet turi patys pakrovėją</t>
  </si>
  <si>
    <t>rampos nėra, nėra reikalingas krovininis sunkvežimis su liftu.</t>
  </si>
  <si>
    <t>reikalingas krovininis sunkvežimis su  liftu</t>
  </si>
  <si>
    <t>rampos nėra, tačiau krovininis sunkvežimis gali būti su liftu, gali būti ir be.</t>
  </si>
  <si>
    <t>Cintjoniškių g.11B, Šilutė</t>
  </si>
  <si>
    <t>Pakalnės g. 2, Zarasai</t>
  </si>
  <si>
    <t>yra rampa, bet reikalinga mašina su liftu</t>
  </si>
  <si>
    <t>Rampos nėra, bet turi autokrautuvą</t>
  </si>
  <si>
    <t>Rampa yra, taip pat turi autokrautuvą</t>
  </si>
  <si>
    <t>nėra rampos, reikalingas krovininis sunkvežimis su  liftu</t>
  </si>
  <si>
    <t>Nėra rampos, bet mašina su liftu nėra būtina</t>
  </si>
  <si>
    <t xml:space="preserve">Plento g.,39, Naraukelio k., Prienų r.  </t>
  </si>
  <si>
    <t>Ežero g. 39, Lazdijai</t>
  </si>
  <si>
    <t>Vištienos konservai</t>
  </si>
  <si>
    <t>Vilniaus g. 26, Pagėgiai</t>
  </si>
  <si>
    <t>Taikos pr. 66A,  Klaipėda</t>
  </si>
  <si>
    <t>Kiaulienos konservai</t>
  </si>
  <si>
    <t>nėra rampos, tik apsisukimo aikštelė</t>
  </si>
  <si>
    <t>Sasnavos g. 18, Marijampolė</t>
  </si>
  <si>
    <t>Vasario 16-osios  g. 28a Ukmergė</t>
  </si>
  <si>
    <t>Avižiniai sausainiai</t>
  </si>
  <si>
    <t>Pramonės pr. 4L, Plungė</t>
  </si>
  <si>
    <t>Grikių kruopos</t>
  </si>
  <si>
    <t>Greito paruošimo avižų košė su džiovintomis uogomis</t>
  </si>
  <si>
    <t>Konservuota raugintų agurkų  sriuba</t>
  </si>
  <si>
    <t>Saldintas sutirštintas pienas</t>
  </si>
  <si>
    <t>Keptos  pupelės pomidorų padaže</t>
  </si>
  <si>
    <t>Rapsų aliejus</t>
  </si>
  <si>
    <t>2021 M. RUGPJŪČIO MĖN. MAISTO PRODUKTŲ VEŽIMŲ GRAFIKAS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</si>
</sst>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8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7" borderId="0" xfId="0" applyFont="1" applyFill="1" applyAlignment="1">
      <alignment vertical="center" wrapText="1"/>
    </xf>
    <xf numFmtId="0" fontId="8" fillId="5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8" fillId="4" borderId="6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0" xfId="0" applyFont="1"/>
    <xf numFmtId="0" fontId="9" fillId="0" borderId="1" xfId="0" applyFont="1" applyBorder="1"/>
    <xf numFmtId="3" fontId="7" fillId="10" borderId="12" xfId="0" applyNumberFormat="1" applyFont="1" applyFill="1" applyBorder="1"/>
    <xf numFmtId="0" fontId="7" fillId="10" borderId="12" xfId="0" applyFont="1" applyFill="1" applyBorder="1"/>
    <xf numFmtId="0" fontId="5" fillId="9" borderId="0" xfId="0" applyFont="1" applyFill="1" applyAlignment="1">
      <alignment horizontal="center"/>
    </xf>
    <xf numFmtId="0" fontId="7" fillId="10" borderId="12" xfId="0" applyFont="1" applyFill="1" applyBorder="1" applyAlignment="1">
      <alignment wrapText="1"/>
    </xf>
    <xf numFmtId="0" fontId="0" fillId="10" borderId="12" xfId="0" applyFill="1" applyBorder="1"/>
    <xf numFmtId="0" fontId="7" fillId="10" borderId="15" xfId="0" applyFont="1" applyFill="1" applyBorder="1"/>
    <xf numFmtId="0" fontId="7" fillId="10" borderId="13" xfId="0" applyFont="1" applyFill="1" applyBorder="1"/>
    <xf numFmtId="3" fontId="12" fillId="0" borderId="4" xfId="0" applyNumberFormat="1" applyFont="1" applyBorder="1"/>
    <xf numFmtId="0" fontId="7" fillId="3" borderId="0" xfId="0" applyFont="1" applyFill="1"/>
    <xf numFmtId="0" fontId="5" fillId="9" borderId="17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4" fillId="10" borderId="12" xfId="0" applyFont="1" applyFill="1" applyBorder="1"/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3" fillId="10" borderId="12" xfId="0" applyFont="1" applyFill="1" applyBorder="1"/>
    <xf numFmtId="0" fontId="8" fillId="5" borderId="12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2" fillId="10" borderId="12" xfId="0" applyFont="1" applyFill="1" applyBorder="1"/>
    <xf numFmtId="0" fontId="8" fillId="5" borderId="7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" fillId="10" borderId="12" xfId="0" applyFont="1" applyFill="1" applyBorder="1"/>
    <xf numFmtId="3" fontId="13" fillId="10" borderId="12" xfId="0" applyNumberFormat="1" applyFont="1" applyFill="1" applyBorder="1"/>
    <xf numFmtId="164" fontId="9" fillId="0" borderId="12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/>
    </xf>
    <xf numFmtId="0" fontId="8" fillId="5" borderId="4" xfId="0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right" vertical="center"/>
    </xf>
    <xf numFmtId="164" fontId="9" fillId="3" borderId="2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10" borderId="14" xfId="0" applyFont="1" applyFill="1" applyBorder="1" applyAlignment="1">
      <alignment horizontal="right"/>
    </xf>
    <xf numFmtId="0" fontId="7" fillId="10" borderId="16" xfId="0" applyFont="1" applyFill="1" applyBorder="1" applyAlignment="1">
      <alignment horizontal="right"/>
    </xf>
    <xf numFmtId="0" fontId="5" fillId="9" borderId="15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right" vertical="center"/>
    </xf>
    <xf numFmtId="164" fontId="9" fillId="3" borderId="21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/>
    </xf>
    <xf numFmtId="0" fontId="8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10" fillId="6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workbookViewId="0">
      <pane xSplit="7" ySplit="4" topLeftCell="K57" activePane="bottomRight" state="frozen"/>
      <selection pane="topRight" activeCell="J1" sqref="J1"/>
      <selection pane="bottomLeft" activeCell="A5" sqref="A5"/>
      <selection pane="bottomRight" activeCell="J70" sqref="J70"/>
    </sheetView>
  </sheetViews>
  <sheetFormatPr defaultRowHeight="14.4" outlineLevelRow="1" outlineLevelCol="1" x14ac:dyDescent="0.3"/>
  <cols>
    <col min="1" max="1" width="4.5546875" customWidth="1"/>
    <col min="2" max="2" width="4.88671875" customWidth="1"/>
    <col min="3" max="3" width="15.6640625" customWidth="1" outlineLevel="1"/>
    <col min="4" max="4" width="17.88671875" customWidth="1" outlineLevel="1"/>
    <col min="5" max="5" width="15.33203125" customWidth="1" outlineLevel="1"/>
    <col min="6" max="6" width="14.109375" customWidth="1"/>
    <col min="7" max="7" width="13.109375" customWidth="1"/>
    <col min="8" max="8" width="12.44140625" customWidth="1"/>
    <col min="9" max="17" width="14.109375" customWidth="1"/>
  </cols>
  <sheetData>
    <row r="1" spans="1:17" ht="15" thickBot="1" x14ac:dyDescent="0.35"/>
    <row r="2" spans="1:17" ht="21.6" thickBot="1" x14ac:dyDescent="0.45">
      <c r="A2" s="67" t="s">
        <v>208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5" outlineLevel="1" thickBot="1" x14ac:dyDescent="0.35"/>
    <row r="4" spans="1:17" ht="72.599999999999994" thickBot="1" x14ac:dyDescent="0.35">
      <c r="A4" s="1" t="s">
        <v>0</v>
      </c>
      <c r="B4" s="2" t="s">
        <v>1</v>
      </c>
      <c r="C4" s="3" t="s">
        <v>2</v>
      </c>
      <c r="D4" s="4" t="s">
        <v>3</v>
      </c>
      <c r="E4" s="2" t="s">
        <v>177</v>
      </c>
      <c r="F4" s="3" t="s">
        <v>4</v>
      </c>
      <c r="G4" s="2" t="s">
        <v>173</v>
      </c>
      <c r="H4" s="2" t="s">
        <v>174</v>
      </c>
      <c r="I4" s="2" t="s">
        <v>202</v>
      </c>
      <c r="J4" s="2" t="s">
        <v>203</v>
      </c>
      <c r="K4" s="2" t="s">
        <v>196</v>
      </c>
      <c r="L4" s="2" t="s">
        <v>193</v>
      </c>
      <c r="M4" s="2" t="s">
        <v>204</v>
      </c>
      <c r="N4" s="2" t="s">
        <v>205</v>
      </c>
      <c r="O4" s="2" t="s">
        <v>206</v>
      </c>
      <c r="P4" s="2" t="s">
        <v>207</v>
      </c>
      <c r="Q4" s="2" t="s">
        <v>200</v>
      </c>
    </row>
    <row r="5" spans="1:17" ht="15.75" customHeight="1" thickBot="1" x14ac:dyDescent="0.35">
      <c r="A5" s="5" t="s">
        <v>5</v>
      </c>
      <c r="B5" s="77" t="s">
        <v>6</v>
      </c>
      <c r="C5" s="103" t="s">
        <v>7</v>
      </c>
      <c r="D5" s="86" t="s">
        <v>175</v>
      </c>
      <c r="E5" s="86" t="s">
        <v>186</v>
      </c>
      <c r="F5" s="6" t="s">
        <v>8</v>
      </c>
      <c r="G5" s="30">
        <v>10250</v>
      </c>
      <c r="H5" s="39">
        <v>19</v>
      </c>
      <c r="I5" s="62">
        <f>G5*0.5</f>
        <v>5125</v>
      </c>
      <c r="J5" s="62">
        <f>G5*0.06</f>
        <v>615</v>
      </c>
      <c r="K5" s="62">
        <f>G5*0.4</f>
        <v>4100</v>
      </c>
      <c r="L5" s="62">
        <f t="shared" ref="L5:L11" si="0">G5*0.4</f>
        <v>4100</v>
      </c>
      <c r="M5" s="62">
        <f t="shared" ref="M5:M11" si="1">G5*0.48</f>
        <v>4920</v>
      </c>
      <c r="N5" s="62">
        <f>G5*0.397</f>
        <v>4069.25</v>
      </c>
      <c r="O5" s="62">
        <f>G5*0.4</f>
        <v>4100</v>
      </c>
      <c r="P5" s="62">
        <f>G5*0.915</f>
        <v>9378.75</v>
      </c>
      <c r="Q5" s="62">
        <f>G5*0.185</f>
        <v>1896.25</v>
      </c>
    </row>
    <row r="6" spans="1:17" ht="15" thickBot="1" x14ac:dyDescent="0.35">
      <c r="A6" s="5" t="s">
        <v>9</v>
      </c>
      <c r="B6" s="78"/>
      <c r="C6" s="90"/>
      <c r="D6" s="92"/>
      <c r="E6" s="92"/>
      <c r="F6" s="6" t="s">
        <v>10</v>
      </c>
      <c r="G6" s="31">
        <v>7393</v>
      </c>
      <c r="H6" s="32">
        <v>9</v>
      </c>
      <c r="I6" s="62">
        <f t="shared" ref="I6:I10" si="2">G6*0.5</f>
        <v>3696.5</v>
      </c>
      <c r="J6" s="62">
        <f t="shared" ref="J6:J10" si="3">G6*0.06</f>
        <v>443.58</v>
      </c>
      <c r="K6" s="62">
        <f t="shared" ref="K6:K10" si="4">G6*0.4</f>
        <v>2957.2000000000003</v>
      </c>
      <c r="L6" s="62">
        <f t="shared" ref="L6:L10" si="5">G6*0.4</f>
        <v>2957.2000000000003</v>
      </c>
      <c r="M6" s="62">
        <f t="shared" ref="M6:M10" si="6">G6*0.48</f>
        <v>3548.64</v>
      </c>
      <c r="N6" s="62">
        <f t="shared" ref="N6:N10" si="7">G6*0.397</f>
        <v>2935.0210000000002</v>
      </c>
      <c r="O6" s="62">
        <f t="shared" ref="O6:O10" si="8">G6*0.4</f>
        <v>2957.2000000000003</v>
      </c>
      <c r="P6" s="62">
        <f t="shared" ref="P6:P10" si="9">G6*0.915</f>
        <v>6764.5950000000003</v>
      </c>
      <c r="Q6" s="62">
        <f t="shared" ref="Q6:Q10" si="10">G6*0.185</f>
        <v>1367.7049999999999</v>
      </c>
    </row>
    <row r="7" spans="1:17" ht="15" thickBot="1" x14ac:dyDescent="0.35">
      <c r="A7" s="5" t="s">
        <v>11</v>
      </c>
      <c r="B7" s="78"/>
      <c r="C7" s="90"/>
      <c r="D7" s="92"/>
      <c r="E7" s="92"/>
      <c r="F7" s="6" t="s">
        <v>12</v>
      </c>
      <c r="G7" s="31">
        <v>1285</v>
      </c>
      <c r="H7" s="40">
        <v>16</v>
      </c>
      <c r="I7" s="62">
        <f t="shared" si="2"/>
        <v>642.5</v>
      </c>
      <c r="J7" s="62">
        <f t="shared" si="3"/>
        <v>77.099999999999994</v>
      </c>
      <c r="K7" s="62">
        <f t="shared" si="4"/>
        <v>514</v>
      </c>
      <c r="L7" s="62">
        <f t="shared" si="5"/>
        <v>514</v>
      </c>
      <c r="M7" s="62">
        <f t="shared" si="6"/>
        <v>616.79999999999995</v>
      </c>
      <c r="N7" s="62">
        <f t="shared" si="7"/>
        <v>510.14500000000004</v>
      </c>
      <c r="O7" s="62">
        <f t="shared" si="8"/>
        <v>514</v>
      </c>
      <c r="P7" s="62">
        <f t="shared" si="9"/>
        <v>1175.7750000000001</v>
      </c>
      <c r="Q7" s="62">
        <f t="shared" si="10"/>
        <v>237.72499999999999</v>
      </c>
    </row>
    <row r="8" spans="1:17" ht="15" thickBot="1" x14ac:dyDescent="0.35">
      <c r="A8" s="5" t="s">
        <v>13</v>
      </c>
      <c r="B8" s="78"/>
      <c r="C8" s="91"/>
      <c r="D8" s="87"/>
      <c r="E8" s="87"/>
      <c r="F8" s="6" t="s">
        <v>14</v>
      </c>
      <c r="G8" s="31">
        <v>2631</v>
      </c>
      <c r="H8" s="40">
        <v>16</v>
      </c>
      <c r="I8" s="62">
        <f t="shared" si="2"/>
        <v>1315.5</v>
      </c>
      <c r="J8" s="62">
        <f t="shared" si="3"/>
        <v>157.85999999999999</v>
      </c>
      <c r="K8" s="62">
        <f t="shared" si="4"/>
        <v>1052.4000000000001</v>
      </c>
      <c r="L8" s="62">
        <f t="shared" si="5"/>
        <v>1052.4000000000001</v>
      </c>
      <c r="M8" s="62">
        <f t="shared" si="6"/>
        <v>1262.8799999999999</v>
      </c>
      <c r="N8" s="62">
        <f t="shared" si="7"/>
        <v>1044.5070000000001</v>
      </c>
      <c r="O8" s="62">
        <f t="shared" si="8"/>
        <v>1052.4000000000001</v>
      </c>
      <c r="P8" s="62">
        <f t="shared" si="9"/>
        <v>2407.3650000000002</v>
      </c>
      <c r="Q8" s="62">
        <f t="shared" si="10"/>
        <v>486.73500000000001</v>
      </c>
    </row>
    <row r="9" spans="1:17" ht="21" thickBot="1" x14ac:dyDescent="0.35">
      <c r="A9" s="5" t="s">
        <v>15</v>
      </c>
      <c r="B9" s="78"/>
      <c r="C9" s="117" t="s">
        <v>16</v>
      </c>
      <c r="D9" s="7" t="s">
        <v>17</v>
      </c>
      <c r="E9" s="46"/>
      <c r="F9" s="6" t="s">
        <v>18</v>
      </c>
      <c r="G9" s="31">
        <v>2228</v>
      </c>
      <c r="H9" s="40">
        <v>18</v>
      </c>
      <c r="I9" s="62">
        <f t="shared" si="2"/>
        <v>1114</v>
      </c>
      <c r="J9" s="62">
        <f t="shared" si="3"/>
        <v>133.68</v>
      </c>
      <c r="K9" s="62">
        <f t="shared" si="4"/>
        <v>891.2</v>
      </c>
      <c r="L9" s="62">
        <f t="shared" si="5"/>
        <v>891.2</v>
      </c>
      <c r="M9" s="62">
        <f t="shared" si="6"/>
        <v>1069.44</v>
      </c>
      <c r="N9" s="62">
        <f t="shared" si="7"/>
        <v>884.51600000000008</v>
      </c>
      <c r="O9" s="62">
        <f t="shared" si="8"/>
        <v>891.2</v>
      </c>
      <c r="P9" s="62">
        <f t="shared" si="9"/>
        <v>2038.6200000000001</v>
      </c>
      <c r="Q9" s="62">
        <f t="shared" si="10"/>
        <v>412.18</v>
      </c>
    </row>
    <row r="10" spans="1:17" ht="21" thickBot="1" x14ac:dyDescent="0.35">
      <c r="A10" s="5" t="s">
        <v>11</v>
      </c>
      <c r="B10" s="78"/>
      <c r="C10" s="102"/>
      <c r="D10" s="7" t="s">
        <v>19</v>
      </c>
      <c r="E10" s="47" t="s">
        <v>182</v>
      </c>
      <c r="F10" s="6" t="s">
        <v>20</v>
      </c>
      <c r="G10" s="31">
        <v>2347</v>
      </c>
      <c r="H10" s="40">
        <v>17</v>
      </c>
      <c r="I10" s="62">
        <f t="shared" si="2"/>
        <v>1173.5</v>
      </c>
      <c r="J10" s="62">
        <f t="shared" si="3"/>
        <v>140.82</v>
      </c>
      <c r="K10" s="62">
        <f t="shared" si="4"/>
        <v>938.80000000000007</v>
      </c>
      <c r="L10" s="62">
        <f t="shared" si="5"/>
        <v>938.80000000000007</v>
      </c>
      <c r="M10" s="62">
        <f t="shared" si="6"/>
        <v>1126.56</v>
      </c>
      <c r="N10" s="62">
        <f t="shared" si="7"/>
        <v>931.75900000000001</v>
      </c>
      <c r="O10" s="62">
        <f t="shared" si="8"/>
        <v>938.80000000000007</v>
      </c>
      <c r="P10" s="62">
        <f t="shared" si="9"/>
        <v>2147.5050000000001</v>
      </c>
      <c r="Q10" s="62">
        <f t="shared" si="10"/>
        <v>434.19499999999999</v>
      </c>
    </row>
    <row r="11" spans="1:17" ht="15" customHeight="1" x14ac:dyDescent="0.3">
      <c r="A11" s="115" t="s">
        <v>21</v>
      </c>
      <c r="B11" s="78"/>
      <c r="C11" s="102"/>
      <c r="D11" s="86" t="s">
        <v>22</v>
      </c>
      <c r="E11" s="86" t="s">
        <v>178</v>
      </c>
      <c r="F11" s="75" t="s">
        <v>23</v>
      </c>
      <c r="G11" s="69">
        <v>4703</v>
      </c>
      <c r="H11" s="71">
        <v>18</v>
      </c>
      <c r="I11" s="73">
        <f>G11*0.5</f>
        <v>2351.5</v>
      </c>
      <c r="J11" s="73">
        <f>G11*0.06</f>
        <v>282.18</v>
      </c>
      <c r="K11" s="73">
        <f>G11*0.4</f>
        <v>1881.2</v>
      </c>
      <c r="L11" s="73">
        <f t="shared" si="0"/>
        <v>1881.2</v>
      </c>
      <c r="M11" s="73">
        <f t="shared" si="1"/>
        <v>2257.44</v>
      </c>
      <c r="N11" s="73">
        <f>G11*0.397</f>
        <v>1867.0910000000001</v>
      </c>
      <c r="O11" s="73">
        <f>G11*0.4</f>
        <v>1881.2</v>
      </c>
      <c r="P11" s="73">
        <f>G11*0.915</f>
        <v>4303.2449999999999</v>
      </c>
      <c r="Q11" s="65">
        <f>G11*0.185</f>
        <v>870.05499999999995</v>
      </c>
    </row>
    <row r="12" spans="1:17" ht="15" thickBot="1" x14ac:dyDescent="0.35">
      <c r="A12" s="116"/>
      <c r="B12" s="78"/>
      <c r="C12" s="102"/>
      <c r="D12" s="100"/>
      <c r="E12" s="100"/>
      <c r="F12" s="76"/>
      <c r="G12" s="70"/>
      <c r="H12" s="72"/>
      <c r="I12" s="74"/>
      <c r="J12" s="74"/>
      <c r="K12" s="74"/>
      <c r="L12" s="74"/>
      <c r="M12" s="74"/>
      <c r="N12" s="74"/>
      <c r="O12" s="74"/>
      <c r="P12" s="74"/>
      <c r="Q12" s="66"/>
    </row>
    <row r="13" spans="1:17" ht="31.2" thickBot="1" x14ac:dyDescent="0.35">
      <c r="A13" s="5" t="s">
        <v>24</v>
      </c>
      <c r="B13" s="79"/>
      <c r="C13" s="97"/>
      <c r="D13" s="7" t="s">
        <v>199</v>
      </c>
      <c r="E13" s="46" t="s">
        <v>186</v>
      </c>
      <c r="F13" s="6" t="s">
        <v>25</v>
      </c>
      <c r="G13" s="31">
        <v>3296</v>
      </c>
      <c r="H13" s="41">
        <v>17</v>
      </c>
      <c r="I13" s="62">
        <f>G13*0.5</f>
        <v>1648</v>
      </c>
      <c r="J13" s="62">
        <f>G13*0.06</f>
        <v>197.76</v>
      </c>
      <c r="K13" s="62">
        <f>G13*0.4</f>
        <v>1318.4</v>
      </c>
      <c r="L13" s="62">
        <f t="shared" ref="L13" si="11">G13*0.4</f>
        <v>1318.4</v>
      </c>
      <c r="M13" s="62">
        <f t="shared" ref="M13" si="12">G13*0.48</f>
        <v>1582.08</v>
      </c>
      <c r="N13" s="62">
        <f>G13*0.397</f>
        <v>1308.5120000000002</v>
      </c>
      <c r="O13" s="62">
        <f>G13*0.4</f>
        <v>1318.4</v>
      </c>
      <c r="P13" s="62">
        <f>G13*0.915</f>
        <v>3015.84</v>
      </c>
      <c r="Q13" s="62">
        <f>G13*0.185</f>
        <v>609.76</v>
      </c>
    </row>
    <row r="14" spans="1:17" ht="15.75" customHeight="1" thickBot="1" x14ac:dyDescent="0.35">
      <c r="A14" s="5" t="s">
        <v>26</v>
      </c>
      <c r="B14" s="88" t="s">
        <v>27</v>
      </c>
      <c r="C14" s="89" t="s">
        <v>7</v>
      </c>
      <c r="D14" s="86" t="s">
        <v>28</v>
      </c>
      <c r="E14" s="86" t="s">
        <v>189</v>
      </c>
      <c r="F14" s="6" t="s">
        <v>29</v>
      </c>
      <c r="G14" s="31">
        <v>3591</v>
      </c>
      <c r="H14" s="42">
        <v>19</v>
      </c>
      <c r="I14" s="62">
        <f t="shared" ref="I14:I65" si="13">G14*0.5</f>
        <v>1795.5</v>
      </c>
      <c r="J14" s="62">
        <f t="shared" ref="J14:J65" si="14">G14*0.06</f>
        <v>215.45999999999998</v>
      </c>
      <c r="K14" s="62">
        <f t="shared" ref="K14:K65" si="15">G14*0.4</f>
        <v>1436.4</v>
      </c>
      <c r="L14" s="62">
        <f t="shared" ref="L14:L65" si="16">G14*0.4</f>
        <v>1436.4</v>
      </c>
      <c r="M14" s="62">
        <f t="shared" ref="M14:M65" si="17">G14*0.48</f>
        <v>1723.6799999999998</v>
      </c>
      <c r="N14" s="62">
        <f t="shared" ref="N14:N65" si="18">G14*0.397</f>
        <v>1425.6270000000002</v>
      </c>
      <c r="O14" s="62">
        <f t="shared" ref="O14:O65" si="19">G14*0.4</f>
        <v>1436.4</v>
      </c>
      <c r="P14" s="62">
        <f t="shared" ref="P14:P65" si="20">G14*0.915</f>
        <v>3285.7650000000003</v>
      </c>
      <c r="Q14" s="62">
        <f t="shared" ref="Q14:Q65" si="21">G14*0.185</f>
        <v>664.33500000000004</v>
      </c>
    </row>
    <row r="15" spans="1:17" ht="15" thickBot="1" x14ac:dyDescent="0.35">
      <c r="A15" s="5" t="s">
        <v>30</v>
      </c>
      <c r="B15" s="78"/>
      <c r="C15" s="90"/>
      <c r="D15" s="92"/>
      <c r="E15" s="92"/>
      <c r="F15" s="6" t="s">
        <v>31</v>
      </c>
      <c r="G15" s="31">
        <v>3812</v>
      </c>
      <c r="H15" s="39">
        <v>9</v>
      </c>
      <c r="I15" s="62">
        <f t="shared" si="13"/>
        <v>1906</v>
      </c>
      <c r="J15" s="62">
        <f t="shared" si="14"/>
        <v>228.72</v>
      </c>
      <c r="K15" s="62">
        <f t="shared" si="15"/>
        <v>1524.8000000000002</v>
      </c>
      <c r="L15" s="62">
        <f t="shared" si="16"/>
        <v>1524.8000000000002</v>
      </c>
      <c r="M15" s="62">
        <f t="shared" si="17"/>
        <v>1829.76</v>
      </c>
      <c r="N15" s="62">
        <f t="shared" si="18"/>
        <v>1513.364</v>
      </c>
      <c r="O15" s="62">
        <f t="shared" si="19"/>
        <v>1524.8000000000002</v>
      </c>
      <c r="P15" s="62">
        <f t="shared" si="20"/>
        <v>3487.98</v>
      </c>
      <c r="Q15" s="62">
        <f t="shared" si="21"/>
        <v>705.22</v>
      </c>
    </row>
    <row r="16" spans="1:17" ht="15" thickBot="1" x14ac:dyDescent="0.35">
      <c r="A16" s="5" t="s">
        <v>32</v>
      </c>
      <c r="B16" s="78"/>
      <c r="C16" s="90"/>
      <c r="D16" s="100"/>
      <c r="E16" s="100"/>
      <c r="F16" s="6" t="s">
        <v>33</v>
      </c>
      <c r="G16" s="31">
        <v>2689</v>
      </c>
      <c r="H16" s="42">
        <v>16</v>
      </c>
      <c r="I16" s="62">
        <f t="shared" si="13"/>
        <v>1344.5</v>
      </c>
      <c r="J16" s="62">
        <f t="shared" si="14"/>
        <v>161.34</v>
      </c>
      <c r="K16" s="62">
        <f t="shared" si="15"/>
        <v>1075.6000000000001</v>
      </c>
      <c r="L16" s="62">
        <f t="shared" si="16"/>
        <v>1075.6000000000001</v>
      </c>
      <c r="M16" s="62">
        <f t="shared" si="17"/>
        <v>1290.72</v>
      </c>
      <c r="N16" s="62">
        <f t="shared" si="18"/>
        <v>1067.5330000000001</v>
      </c>
      <c r="O16" s="62">
        <f t="shared" si="19"/>
        <v>1075.6000000000001</v>
      </c>
      <c r="P16" s="62">
        <f t="shared" si="20"/>
        <v>2460.4349999999999</v>
      </c>
      <c r="Q16" s="62">
        <f t="shared" si="21"/>
        <v>497.46499999999997</v>
      </c>
    </row>
    <row r="17" spans="1:17" ht="31.2" thickBot="1" x14ac:dyDescent="0.35">
      <c r="A17" s="5" t="s">
        <v>34</v>
      </c>
      <c r="B17" s="78"/>
      <c r="C17" s="114"/>
      <c r="D17" s="7" t="s">
        <v>35</v>
      </c>
      <c r="E17" s="46" t="s">
        <v>190</v>
      </c>
      <c r="F17" s="6" t="s">
        <v>36</v>
      </c>
      <c r="G17" s="31">
        <v>3195</v>
      </c>
      <c r="H17" s="42">
        <v>17</v>
      </c>
      <c r="I17" s="62">
        <f t="shared" si="13"/>
        <v>1597.5</v>
      </c>
      <c r="J17" s="62">
        <f t="shared" si="14"/>
        <v>191.7</v>
      </c>
      <c r="K17" s="62">
        <f t="shared" si="15"/>
        <v>1278</v>
      </c>
      <c r="L17" s="62">
        <f t="shared" si="16"/>
        <v>1278</v>
      </c>
      <c r="M17" s="62">
        <f t="shared" si="17"/>
        <v>1533.6</v>
      </c>
      <c r="N17" s="62">
        <f t="shared" si="18"/>
        <v>1268.415</v>
      </c>
      <c r="O17" s="62">
        <f t="shared" si="19"/>
        <v>1278</v>
      </c>
      <c r="P17" s="62">
        <f t="shared" si="20"/>
        <v>2923.4250000000002</v>
      </c>
      <c r="Q17" s="62">
        <f t="shared" si="21"/>
        <v>591.07500000000005</v>
      </c>
    </row>
    <row r="18" spans="1:17" ht="21" thickBot="1" x14ac:dyDescent="0.35">
      <c r="A18" s="5" t="s">
        <v>37</v>
      </c>
      <c r="B18" s="78"/>
      <c r="C18" s="8" t="s">
        <v>16</v>
      </c>
      <c r="D18" s="7" t="s">
        <v>38</v>
      </c>
      <c r="E18" s="46"/>
      <c r="F18" s="6" t="s">
        <v>39</v>
      </c>
      <c r="G18" s="31">
        <v>2630</v>
      </c>
      <c r="H18" s="42">
        <v>17</v>
      </c>
      <c r="I18" s="62">
        <f t="shared" si="13"/>
        <v>1315</v>
      </c>
      <c r="J18" s="62">
        <f t="shared" si="14"/>
        <v>157.79999999999998</v>
      </c>
      <c r="K18" s="62">
        <f t="shared" si="15"/>
        <v>1052</v>
      </c>
      <c r="L18" s="62">
        <f t="shared" si="16"/>
        <v>1052</v>
      </c>
      <c r="M18" s="62">
        <f t="shared" si="17"/>
        <v>1262.3999999999999</v>
      </c>
      <c r="N18" s="62">
        <f t="shared" si="18"/>
        <v>1044.1100000000001</v>
      </c>
      <c r="O18" s="62">
        <f t="shared" si="19"/>
        <v>1052</v>
      </c>
      <c r="P18" s="62">
        <f t="shared" si="20"/>
        <v>2406.4500000000003</v>
      </c>
      <c r="Q18" s="62">
        <f t="shared" si="21"/>
        <v>486.55</v>
      </c>
    </row>
    <row r="19" spans="1:17" ht="21" thickBot="1" x14ac:dyDescent="0.35">
      <c r="A19" s="9" t="s">
        <v>40</v>
      </c>
      <c r="B19" s="101"/>
      <c r="C19" s="10" t="s">
        <v>41</v>
      </c>
      <c r="D19" s="11" t="s">
        <v>42</v>
      </c>
      <c r="E19" s="49" t="s">
        <v>188</v>
      </c>
      <c r="F19" s="12" t="s">
        <v>43</v>
      </c>
      <c r="G19" s="31">
        <v>5232</v>
      </c>
      <c r="H19" s="42">
        <v>17</v>
      </c>
      <c r="I19" s="62">
        <f t="shared" si="13"/>
        <v>2616</v>
      </c>
      <c r="J19" s="62">
        <f t="shared" si="14"/>
        <v>313.92</v>
      </c>
      <c r="K19" s="62">
        <f t="shared" si="15"/>
        <v>2092.8000000000002</v>
      </c>
      <c r="L19" s="62">
        <f t="shared" si="16"/>
        <v>2092.8000000000002</v>
      </c>
      <c r="M19" s="62">
        <f t="shared" si="17"/>
        <v>2511.36</v>
      </c>
      <c r="N19" s="62">
        <f t="shared" si="18"/>
        <v>2077.1040000000003</v>
      </c>
      <c r="O19" s="62">
        <f t="shared" si="19"/>
        <v>2092.8000000000002</v>
      </c>
      <c r="P19" s="62">
        <f t="shared" si="20"/>
        <v>4787.28</v>
      </c>
      <c r="Q19" s="62">
        <f t="shared" si="21"/>
        <v>967.92</v>
      </c>
    </row>
    <row r="20" spans="1:17" ht="31.2" thickBot="1" x14ac:dyDescent="0.35">
      <c r="A20" s="13" t="s">
        <v>44</v>
      </c>
      <c r="B20" s="77" t="s">
        <v>45</v>
      </c>
      <c r="C20" s="14" t="s">
        <v>7</v>
      </c>
      <c r="D20" s="11" t="s">
        <v>46</v>
      </c>
      <c r="E20" s="11" t="s">
        <v>178</v>
      </c>
      <c r="F20" s="15" t="s">
        <v>47</v>
      </c>
      <c r="G20" s="31">
        <v>2813</v>
      </c>
      <c r="H20" s="41">
        <v>17</v>
      </c>
      <c r="I20" s="62">
        <f t="shared" si="13"/>
        <v>1406.5</v>
      </c>
      <c r="J20" s="62">
        <f t="shared" si="14"/>
        <v>168.78</v>
      </c>
      <c r="K20" s="62">
        <f t="shared" si="15"/>
        <v>1125.2</v>
      </c>
      <c r="L20" s="62">
        <f t="shared" si="16"/>
        <v>1125.2</v>
      </c>
      <c r="M20" s="62">
        <f t="shared" si="17"/>
        <v>1350.24</v>
      </c>
      <c r="N20" s="62">
        <f t="shared" si="18"/>
        <v>1116.761</v>
      </c>
      <c r="O20" s="62">
        <f t="shared" si="19"/>
        <v>1125.2</v>
      </c>
      <c r="P20" s="62">
        <f t="shared" si="20"/>
        <v>2573.895</v>
      </c>
      <c r="Q20" s="62">
        <f t="shared" si="21"/>
        <v>520.40499999999997</v>
      </c>
    </row>
    <row r="21" spans="1:17" ht="21" thickBot="1" x14ac:dyDescent="0.35">
      <c r="A21" s="5" t="s">
        <v>48</v>
      </c>
      <c r="B21" s="78"/>
      <c r="C21" s="107" t="s">
        <v>16</v>
      </c>
      <c r="D21" s="16" t="s">
        <v>49</v>
      </c>
      <c r="E21" s="48" t="s">
        <v>179</v>
      </c>
      <c r="F21" s="6" t="s">
        <v>50</v>
      </c>
      <c r="G21" s="61">
        <v>2694</v>
      </c>
      <c r="H21" s="42">
        <v>19</v>
      </c>
      <c r="I21" s="62">
        <f t="shared" si="13"/>
        <v>1347</v>
      </c>
      <c r="J21" s="62">
        <f t="shared" si="14"/>
        <v>161.63999999999999</v>
      </c>
      <c r="K21" s="62">
        <f t="shared" si="15"/>
        <v>1077.6000000000001</v>
      </c>
      <c r="L21" s="62">
        <f t="shared" si="16"/>
        <v>1077.6000000000001</v>
      </c>
      <c r="M21" s="62">
        <f t="shared" si="17"/>
        <v>1293.1199999999999</v>
      </c>
      <c r="N21" s="62">
        <f t="shared" si="18"/>
        <v>1069.518</v>
      </c>
      <c r="O21" s="62">
        <f t="shared" si="19"/>
        <v>1077.6000000000001</v>
      </c>
      <c r="P21" s="62">
        <f t="shared" si="20"/>
        <v>2465.0100000000002</v>
      </c>
      <c r="Q21" s="62">
        <f t="shared" si="21"/>
        <v>498.39</v>
      </c>
    </row>
    <row r="22" spans="1:17" ht="15" thickBot="1" x14ac:dyDescent="0.35">
      <c r="A22" s="5" t="s">
        <v>51</v>
      </c>
      <c r="B22" s="78"/>
      <c r="C22" s="108"/>
      <c r="D22" s="11" t="s">
        <v>52</v>
      </c>
      <c r="E22" s="26" t="s">
        <v>178</v>
      </c>
      <c r="F22" s="6" t="s">
        <v>53</v>
      </c>
      <c r="G22" s="31">
        <v>2197</v>
      </c>
      <c r="H22" s="39">
        <v>19</v>
      </c>
      <c r="I22" s="62">
        <f t="shared" si="13"/>
        <v>1098.5</v>
      </c>
      <c r="J22" s="62">
        <f t="shared" si="14"/>
        <v>131.82</v>
      </c>
      <c r="K22" s="62">
        <f t="shared" si="15"/>
        <v>878.80000000000007</v>
      </c>
      <c r="L22" s="62">
        <f t="shared" si="16"/>
        <v>878.80000000000007</v>
      </c>
      <c r="M22" s="62">
        <f t="shared" si="17"/>
        <v>1054.56</v>
      </c>
      <c r="N22" s="62">
        <f t="shared" si="18"/>
        <v>872.20900000000006</v>
      </c>
      <c r="O22" s="62">
        <f t="shared" si="19"/>
        <v>878.80000000000007</v>
      </c>
      <c r="P22" s="62">
        <f t="shared" si="20"/>
        <v>2010.2550000000001</v>
      </c>
      <c r="Q22" s="62">
        <f t="shared" si="21"/>
        <v>406.44499999999999</v>
      </c>
    </row>
    <row r="23" spans="1:17" ht="31.2" thickBot="1" x14ac:dyDescent="0.35">
      <c r="A23" s="5" t="s">
        <v>54</v>
      </c>
      <c r="B23" s="78"/>
      <c r="C23" s="108"/>
      <c r="D23" s="11" t="s">
        <v>55</v>
      </c>
      <c r="E23" s="50" t="s">
        <v>189</v>
      </c>
      <c r="F23" s="6" t="s">
        <v>56</v>
      </c>
      <c r="G23" s="31">
        <v>1591</v>
      </c>
      <c r="H23" s="39">
        <v>19</v>
      </c>
      <c r="I23" s="62">
        <f t="shared" si="13"/>
        <v>795.5</v>
      </c>
      <c r="J23" s="62">
        <f t="shared" si="14"/>
        <v>95.46</v>
      </c>
      <c r="K23" s="62">
        <f t="shared" si="15"/>
        <v>636.40000000000009</v>
      </c>
      <c r="L23" s="62">
        <f t="shared" si="16"/>
        <v>636.40000000000009</v>
      </c>
      <c r="M23" s="62">
        <f t="shared" si="17"/>
        <v>763.68</v>
      </c>
      <c r="N23" s="62">
        <f t="shared" si="18"/>
        <v>631.62700000000007</v>
      </c>
      <c r="O23" s="62">
        <f t="shared" si="19"/>
        <v>636.40000000000009</v>
      </c>
      <c r="P23" s="62">
        <f t="shared" si="20"/>
        <v>1455.7650000000001</v>
      </c>
      <c r="Q23" s="62">
        <f t="shared" si="21"/>
        <v>294.33499999999998</v>
      </c>
    </row>
    <row r="24" spans="1:17" ht="21" thickBot="1" x14ac:dyDescent="0.35">
      <c r="A24" s="5" t="s">
        <v>57</v>
      </c>
      <c r="B24" s="78"/>
      <c r="C24" s="109"/>
      <c r="D24" s="11" t="s">
        <v>185</v>
      </c>
      <c r="E24" s="47" t="s">
        <v>182</v>
      </c>
      <c r="F24" s="6" t="s">
        <v>58</v>
      </c>
      <c r="G24" s="31">
        <v>2019</v>
      </c>
      <c r="H24" s="39">
        <v>19</v>
      </c>
      <c r="I24" s="62">
        <f t="shared" si="13"/>
        <v>1009.5</v>
      </c>
      <c r="J24" s="62">
        <f t="shared" si="14"/>
        <v>121.14</v>
      </c>
      <c r="K24" s="62">
        <f t="shared" si="15"/>
        <v>807.6</v>
      </c>
      <c r="L24" s="62">
        <f t="shared" si="16"/>
        <v>807.6</v>
      </c>
      <c r="M24" s="62">
        <f t="shared" si="17"/>
        <v>969.12</v>
      </c>
      <c r="N24" s="62">
        <f t="shared" si="18"/>
        <v>801.54300000000001</v>
      </c>
      <c r="O24" s="62">
        <f t="shared" si="19"/>
        <v>807.6</v>
      </c>
      <c r="P24" s="62">
        <f t="shared" si="20"/>
        <v>1847.385</v>
      </c>
      <c r="Q24" s="62">
        <f t="shared" si="21"/>
        <v>373.51499999999999</v>
      </c>
    </row>
    <row r="25" spans="1:17" ht="31.2" thickBot="1" x14ac:dyDescent="0.35">
      <c r="A25" s="9" t="s">
        <v>59</v>
      </c>
      <c r="B25" s="101"/>
      <c r="C25" s="17" t="s">
        <v>41</v>
      </c>
      <c r="D25" s="18" t="s">
        <v>60</v>
      </c>
      <c r="E25" s="49" t="s">
        <v>189</v>
      </c>
      <c r="F25" s="12" t="s">
        <v>61</v>
      </c>
      <c r="G25" s="31">
        <v>2168</v>
      </c>
      <c r="H25" s="39">
        <v>19</v>
      </c>
      <c r="I25" s="62">
        <f t="shared" si="13"/>
        <v>1084</v>
      </c>
      <c r="J25" s="62">
        <f t="shared" si="14"/>
        <v>130.07999999999998</v>
      </c>
      <c r="K25" s="62">
        <f t="shared" si="15"/>
        <v>867.2</v>
      </c>
      <c r="L25" s="62">
        <f t="shared" si="16"/>
        <v>867.2</v>
      </c>
      <c r="M25" s="62">
        <f t="shared" si="17"/>
        <v>1040.6399999999999</v>
      </c>
      <c r="N25" s="62">
        <f t="shared" si="18"/>
        <v>860.69600000000003</v>
      </c>
      <c r="O25" s="62">
        <f t="shared" si="19"/>
        <v>867.2</v>
      </c>
      <c r="P25" s="62">
        <f t="shared" si="20"/>
        <v>1983.72</v>
      </c>
      <c r="Q25" s="62">
        <f t="shared" si="21"/>
        <v>401.08</v>
      </c>
    </row>
    <row r="26" spans="1:17" ht="15.75" customHeight="1" thickBot="1" x14ac:dyDescent="0.35">
      <c r="A26" s="13" t="s">
        <v>62</v>
      </c>
      <c r="B26" s="77" t="s">
        <v>63</v>
      </c>
      <c r="C26" s="110" t="s">
        <v>41</v>
      </c>
      <c r="D26" s="98" t="s">
        <v>64</v>
      </c>
      <c r="E26" s="98" t="s">
        <v>178</v>
      </c>
      <c r="F26" s="15" t="s">
        <v>65</v>
      </c>
      <c r="G26" s="31">
        <v>2921</v>
      </c>
      <c r="H26" s="40">
        <v>10</v>
      </c>
      <c r="I26" s="62">
        <f t="shared" si="13"/>
        <v>1460.5</v>
      </c>
      <c r="J26" s="62">
        <f t="shared" si="14"/>
        <v>175.26</v>
      </c>
      <c r="K26" s="62">
        <f t="shared" si="15"/>
        <v>1168.4000000000001</v>
      </c>
      <c r="L26" s="62">
        <f t="shared" si="16"/>
        <v>1168.4000000000001</v>
      </c>
      <c r="M26" s="62">
        <f t="shared" si="17"/>
        <v>1402.08</v>
      </c>
      <c r="N26" s="62">
        <f t="shared" si="18"/>
        <v>1159.6369999999999</v>
      </c>
      <c r="O26" s="62">
        <f t="shared" si="19"/>
        <v>1168.4000000000001</v>
      </c>
      <c r="P26" s="62">
        <f t="shared" si="20"/>
        <v>2672.7150000000001</v>
      </c>
      <c r="Q26" s="62">
        <f t="shared" si="21"/>
        <v>540.38499999999999</v>
      </c>
    </row>
    <row r="27" spans="1:17" ht="15" thickBot="1" x14ac:dyDescent="0.35">
      <c r="A27" s="5" t="s">
        <v>66</v>
      </c>
      <c r="B27" s="78"/>
      <c r="C27" s="111"/>
      <c r="D27" s="105"/>
      <c r="E27" s="105"/>
      <c r="F27" s="6" t="s">
        <v>67</v>
      </c>
      <c r="G27" s="31">
        <v>2175</v>
      </c>
      <c r="H27" s="40">
        <v>10</v>
      </c>
      <c r="I27" s="62">
        <f t="shared" si="13"/>
        <v>1087.5</v>
      </c>
      <c r="J27" s="62">
        <f t="shared" si="14"/>
        <v>130.5</v>
      </c>
      <c r="K27" s="62">
        <f t="shared" si="15"/>
        <v>870</v>
      </c>
      <c r="L27" s="62">
        <f t="shared" si="16"/>
        <v>870</v>
      </c>
      <c r="M27" s="62">
        <f t="shared" si="17"/>
        <v>1044</v>
      </c>
      <c r="N27" s="62">
        <f t="shared" si="18"/>
        <v>863.47500000000002</v>
      </c>
      <c r="O27" s="62">
        <f t="shared" si="19"/>
        <v>870</v>
      </c>
      <c r="P27" s="62">
        <f t="shared" si="20"/>
        <v>1990.125</v>
      </c>
      <c r="Q27" s="62">
        <f t="shared" si="21"/>
        <v>402.375</v>
      </c>
    </row>
    <row r="28" spans="1:17" ht="15.75" customHeight="1" thickBot="1" x14ac:dyDescent="0.35">
      <c r="A28" s="5" t="s">
        <v>68</v>
      </c>
      <c r="B28" s="78"/>
      <c r="C28" s="89" t="s">
        <v>7</v>
      </c>
      <c r="D28" s="104" t="s">
        <v>69</v>
      </c>
      <c r="E28" s="106" t="s">
        <v>178</v>
      </c>
      <c r="F28" s="6" t="s">
        <v>70</v>
      </c>
      <c r="G28" s="31">
        <v>2832</v>
      </c>
      <c r="H28" s="40">
        <v>18</v>
      </c>
      <c r="I28" s="62">
        <f t="shared" si="13"/>
        <v>1416</v>
      </c>
      <c r="J28" s="62">
        <f t="shared" si="14"/>
        <v>169.92</v>
      </c>
      <c r="K28" s="62">
        <f t="shared" si="15"/>
        <v>1132.8</v>
      </c>
      <c r="L28" s="62">
        <f t="shared" si="16"/>
        <v>1132.8</v>
      </c>
      <c r="M28" s="62">
        <f t="shared" si="17"/>
        <v>1359.36</v>
      </c>
      <c r="N28" s="62">
        <f t="shared" si="18"/>
        <v>1124.3040000000001</v>
      </c>
      <c r="O28" s="62">
        <f t="shared" si="19"/>
        <v>1132.8</v>
      </c>
      <c r="P28" s="62">
        <f t="shared" si="20"/>
        <v>2591.2800000000002</v>
      </c>
      <c r="Q28" s="62">
        <f t="shared" si="21"/>
        <v>523.91999999999996</v>
      </c>
    </row>
    <row r="29" spans="1:17" ht="15" thickBot="1" x14ac:dyDescent="0.35">
      <c r="A29" s="5" t="s">
        <v>71</v>
      </c>
      <c r="B29" s="78"/>
      <c r="C29" s="91"/>
      <c r="D29" s="100"/>
      <c r="E29" s="99"/>
      <c r="F29" s="6" t="s">
        <v>72</v>
      </c>
      <c r="G29" s="33">
        <v>1427</v>
      </c>
      <c r="H29" s="40">
        <v>18</v>
      </c>
      <c r="I29" s="62">
        <f t="shared" si="13"/>
        <v>713.5</v>
      </c>
      <c r="J29" s="62">
        <f t="shared" si="14"/>
        <v>85.61999999999999</v>
      </c>
      <c r="K29" s="62">
        <f t="shared" si="15"/>
        <v>570.80000000000007</v>
      </c>
      <c r="L29" s="62">
        <f t="shared" si="16"/>
        <v>570.80000000000007</v>
      </c>
      <c r="M29" s="62">
        <f t="shared" si="17"/>
        <v>684.95999999999992</v>
      </c>
      <c r="N29" s="62">
        <f t="shared" si="18"/>
        <v>566.51900000000001</v>
      </c>
      <c r="O29" s="62">
        <f t="shared" si="19"/>
        <v>570.80000000000007</v>
      </c>
      <c r="P29" s="62">
        <f t="shared" si="20"/>
        <v>1305.7050000000002</v>
      </c>
      <c r="Q29" s="62">
        <f t="shared" si="21"/>
        <v>263.995</v>
      </c>
    </row>
    <row r="30" spans="1:17" ht="21" thickBot="1" x14ac:dyDescent="0.35">
      <c r="A30" s="5" t="s">
        <v>73</v>
      </c>
      <c r="B30" s="79"/>
      <c r="C30" s="19" t="s">
        <v>16</v>
      </c>
      <c r="D30" s="7" t="s">
        <v>192</v>
      </c>
      <c r="E30" s="57" t="s">
        <v>180</v>
      </c>
      <c r="F30" s="6" t="s">
        <v>74</v>
      </c>
      <c r="G30" s="31">
        <v>2634</v>
      </c>
      <c r="H30" s="43">
        <v>18</v>
      </c>
      <c r="I30" s="62">
        <f t="shared" si="13"/>
        <v>1317</v>
      </c>
      <c r="J30" s="62">
        <f t="shared" si="14"/>
        <v>158.04</v>
      </c>
      <c r="K30" s="62">
        <f t="shared" si="15"/>
        <v>1053.6000000000001</v>
      </c>
      <c r="L30" s="62">
        <f t="shared" si="16"/>
        <v>1053.6000000000001</v>
      </c>
      <c r="M30" s="62">
        <f t="shared" si="17"/>
        <v>1264.32</v>
      </c>
      <c r="N30" s="62">
        <f t="shared" si="18"/>
        <v>1045.6980000000001</v>
      </c>
      <c r="O30" s="62">
        <f t="shared" si="19"/>
        <v>1053.6000000000001</v>
      </c>
      <c r="P30" s="62">
        <f t="shared" si="20"/>
        <v>2410.11</v>
      </c>
      <c r="Q30" s="62">
        <f t="shared" si="21"/>
        <v>487.29</v>
      </c>
    </row>
    <row r="31" spans="1:17" ht="34.5" customHeight="1" thickBot="1" x14ac:dyDescent="0.35">
      <c r="A31" s="5" t="s">
        <v>75</v>
      </c>
      <c r="B31" s="88" t="s">
        <v>76</v>
      </c>
      <c r="C31" s="112" t="s">
        <v>7</v>
      </c>
      <c r="D31" s="58" t="s">
        <v>77</v>
      </c>
      <c r="E31" s="59" t="s">
        <v>189</v>
      </c>
      <c r="F31" s="6" t="s">
        <v>78</v>
      </c>
      <c r="G31" s="60">
        <v>1523</v>
      </c>
      <c r="H31" s="41">
        <v>9</v>
      </c>
      <c r="I31" s="62">
        <f t="shared" si="13"/>
        <v>761.5</v>
      </c>
      <c r="J31" s="62">
        <f t="shared" si="14"/>
        <v>91.38</v>
      </c>
      <c r="K31" s="62">
        <f t="shared" si="15"/>
        <v>609.20000000000005</v>
      </c>
      <c r="L31" s="62">
        <f t="shared" si="16"/>
        <v>609.20000000000005</v>
      </c>
      <c r="M31" s="62">
        <f t="shared" si="17"/>
        <v>731.04</v>
      </c>
      <c r="N31" s="62">
        <f t="shared" si="18"/>
        <v>604.63100000000009</v>
      </c>
      <c r="O31" s="62">
        <f t="shared" si="19"/>
        <v>609.20000000000005</v>
      </c>
      <c r="P31" s="62">
        <f t="shared" si="20"/>
        <v>1393.5450000000001</v>
      </c>
      <c r="Q31" s="62">
        <f t="shared" si="21"/>
        <v>281.755</v>
      </c>
    </row>
    <row r="32" spans="1:17" ht="33" customHeight="1" thickBot="1" x14ac:dyDescent="0.35">
      <c r="A32" s="5" t="s">
        <v>79</v>
      </c>
      <c r="B32" s="78"/>
      <c r="C32" s="113"/>
      <c r="D32" s="58" t="s">
        <v>198</v>
      </c>
      <c r="E32" s="59" t="s">
        <v>189</v>
      </c>
      <c r="F32" s="6" t="s">
        <v>76</v>
      </c>
      <c r="G32" s="31">
        <v>2776</v>
      </c>
      <c r="H32" s="41">
        <v>9</v>
      </c>
      <c r="I32" s="62">
        <f t="shared" si="13"/>
        <v>1388</v>
      </c>
      <c r="J32" s="62">
        <f t="shared" si="14"/>
        <v>166.56</v>
      </c>
      <c r="K32" s="62">
        <f t="shared" si="15"/>
        <v>1110.4000000000001</v>
      </c>
      <c r="L32" s="62">
        <f t="shared" si="16"/>
        <v>1110.4000000000001</v>
      </c>
      <c r="M32" s="62">
        <f t="shared" si="17"/>
        <v>1332.48</v>
      </c>
      <c r="N32" s="62">
        <f t="shared" si="18"/>
        <v>1102.0720000000001</v>
      </c>
      <c r="O32" s="62">
        <f t="shared" si="19"/>
        <v>1110.4000000000001</v>
      </c>
      <c r="P32" s="62">
        <f t="shared" si="20"/>
        <v>2540.04</v>
      </c>
      <c r="Q32" s="62">
        <f t="shared" si="21"/>
        <v>513.55999999999995</v>
      </c>
    </row>
    <row r="33" spans="1:17" ht="21" thickBot="1" x14ac:dyDescent="0.35">
      <c r="A33" s="5" t="s">
        <v>80</v>
      </c>
      <c r="B33" s="78"/>
      <c r="C33" s="19" t="s">
        <v>16</v>
      </c>
      <c r="D33" s="7" t="s">
        <v>81</v>
      </c>
      <c r="E33" s="46" t="s">
        <v>178</v>
      </c>
      <c r="F33" s="6" t="s">
        <v>82</v>
      </c>
      <c r="G33" s="31">
        <v>906</v>
      </c>
      <c r="H33" s="41">
        <v>9</v>
      </c>
      <c r="I33" s="62">
        <f t="shared" si="13"/>
        <v>453</v>
      </c>
      <c r="J33" s="62">
        <f t="shared" si="14"/>
        <v>54.36</v>
      </c>
      <c r="K33" s="62">
        <f t="shared" si="15"/>
        <v>362.40000000000003</v>
      </c>
      <c r="L33" s="62">
        <f t="shared" si="16"/>
        <v>362.40000000000003</v>
      </c>
      <c r="M33" s="62">
        <f t="shared" si="17"/>
        <v>434.88</v>
      </c>
      <c r="N33" s="62">
        <f t="shared" si="18"/>
        <v>359.68200000000002</v>
      </c>
      <c r="O33" s="62">
        <f t="shared" si="19"/>
        <v>362.40000000000003</v>
      </c>
      <c r="P33" s="62">
        <f t="shared" si="20"/>
        <v>828.99</v>
      </c>
      <c r="Q33" s="62">
        <f t="shared" si="21"/>
        <v>167.60999999999999</v>
      </c>
    </row>
    <row r="34" spans="1:17" ht="31.2" customHeight="1" thickBot="1" x14ac:dyDescent="0.35">
      <c r="A34" s="5" t="s">
        <v>83</v>
      </c>
      <c r="B34" s="78"/>
      <c r="C34" s="103" t="s">
        <v>7</v>
      </c>
      <c r="D34" s="7" t="s">
        <v>84</v>
      </c>
      <c r="E34" s="51" t="s">
        <v>189</v>
      </c>
      <c r="F34" s="6" t="s">
        <v>85</v>
      </c>
      <c r="G34" s="31">
        <v>3185</v>
      </c>
      <c r="H34" s="41">
        <v>12</v>
      </c>
      <c r="I34" s="62">
        <f t="shared" si="13"/>
        <v>1592.5</v>
      </c>
      <c r="J34" s="62">
        <f t="shared" si="14"/>
        <v>191.1</v>
      </c>
      <c r="K34" s="62">
        <f t="shared" si="15"/>
        <v>1274</v>
      </c>
      <c r="L34" s="62">
        <f t="shared" si="16"/>
        <v>1274</v>
      </c>
      <c r="M34" s="62">
        <f t="shared" si="17"/>
        <v>1528.8</v>
      </c>
      <c r="N34" s="62">
        <f t="shared" si="18"/>
        <v>1264.4450000000002</v>
      </c>
      <c r="O34" s="62">
        <f t="shared" si="19"/>
        <v>1274</v>
      </c>
      <c r="P34" s="62">
        <f t="shared" si="20"/>
        <v>2914.2750000000001</v>
      </c>
      <c r="Q34" s="62">
        <f t="shared" si="21"/>
        <v>589.22500000000002</v>
      </c>
    </row>
    <row r="35" spans="1:17" ht="31.2" thickBot="1" x14ac:dyDescent="0.35">
      <c r="A35" s="9" t="s">
        <v>86</v>
      </c>
      <c r="B35" s="101"/>
      <c r="C35" s="91"/>
      <c r="D35" s="20" t="s">
        <v>87</v>
      </c>
      <c r="E35" s="51" t="s">
        <v>190</v>
      </c>
      <c r="F35" s="12" t="s">
        <v>88</v>
      </c>
      <c r="G35" s="31">
        <v>4661</v>
      </c>
      <c r="H35" s="41">
        <v>9</v>
      </c>
      <c r="I35" s="62">
        <f t="shared" si="13"/>
        <v>2330.5</v>
      </c>
      <c r="J35" s="62">
        <f t="shared" si="14"/>
        <v>279.65999999999997</v>
      </c>
      <c r="K35" s="62">
        <f t="shared" si="15"/>
        <v>1864.4</v>
      </c>
      <c r="L35" s="62">
        <f t="shared" si="16"/>
        <v>1864.4</v>
      </c>
      <c r="M35" s="62">
        <f t="shared" si="17"/>
        <v>2237.2799999999997</v>
      </c>
      <c r="N35" s="62">
        <f t="shared" si="18"/>
        <v>1850.4170000000001</v>
      </c>
      <c r="O35" s="62">
        <f t="shared" si="19"/>
        <v>1864.4</v>
      </c>
      <c r="P35" s="62">
        <f t="shared" si="20"/>
        <v>4264.8150000000005</v>
      </c>
      <c r="Q35" s="62">
        <f t="shared" si="21"/>
        <v>862.28499999999997</v>
      </c>
    </row>
    <row r="36" spans="1:17" ht="21" thickBot="1" x14ac:dyDescent="0.35">
      <c r="A36" s="13" t="s">
        <v>89</v>
      </c>
      <c r="B36" s="77" t="s">
        <v>90</v>
      </c>
      <c r="C36" s="93" t="s">
        <v>16</v>
      </c>
      <c r="D36" s="21" t="s">
        <v>91</v>
      </c>
      <c r="E36" s="52" t="s">
        <v>178</v>
      </c>
      <c r="F36" s="15" t="s">
        <v>92</v>
      </c>
      <c r="G36" s="31">
        <v>2431</v>
      </c>
      <c r="H36" s="41">
        <v>11</v>
      </c>
      <c r="I36" s="62">
        <f t="shared" si="13"/>
        <v>1215.5</v>
      </c>
      <c r="J36" s="62">
        <f t="shared" si="14"/>
        <v>145.85999999999999</v>
      </c>
      <c r="K36" s="62">
        <f t="shared" si="15"/>
        <v>972.40000000000009</v>
      </c>
      <c r="L36" s="62">
        <f t="shared" si="16"/>
        <v>972.40000000000009</v>
      </c>
      <c r="M36" s="62">
        <f t="shared" si="17"/>
        <v>1166.8799999999999</v>
      </c>
      <c r="N36" s="62">
        <f t="shared" si="18"/>
        <v>965.10700000000008</v>
      </c>
      <c r="O36" s="62">
        <f t="shared" si="19"/>
        <v>972.40000000000009</v>
      </c>
      <c r="P36" s="62">
        <f t="shared" si="20"/>
        <v>2224.3650000000002</v>
      </c>
      <c r="Q36" s="62">
        <f t="shared" si="21"/>
        <v>449.73500000000001</v>
      </c>
    </row>
    <row r="37" spans="1:17" ht="15" thickBot="1" x14ac:dyDescent="0.35">
      <c r="A37" s="5" t="s">
        <v>93</v>
      </c>
      <c r="B37" s="78"/>
      <c r="C37" s="84"/>
      <c r="D37" s="11" t="s">
        <v>94</v>
      </c>
      <c r="E37" s="11" t="s">
        <v>178</v>
      </c>
      <c r="F37" s="6" t="s">
        <v>95</v>
      </c>
      <c r="G37" s="31">
        <v>3323</v>
      </c>
      <c r="H37" s="41">
        <v>11</v>
      </c>
      <c r="I37" s="62">
        <f t="shared" si="13"/>
        <v>1661.5</v>
      </c>
      <c r="J37" s="62">
        <f t="shared" si="14"/>
        <v>199.38</v>
      </c>
      <c r="K37" s="62">
        <f t="shared" si="15"/>
        <v>1329.2</v>
      </c>
      <c r="L37" s="62">
        <f t="shared" si="16"/>
        <v>1329.2</v>
      </c>
      <c r="M37" s="62">
        <f t="shared" si="17"/>
        <v>1595.04</v>
      </c>
      <c r="N37" s="62">
        <f t="shared" si="18"/>
        <v>1319.231</v>
      </c>
      <c r="O37" s="62">
        <f t="shared" si="19"/>
        <v>1329.2</v>
      </c>
      <c r="P37" s="62">
        <f t="shared" si="20"/>
        <v>3040.5450000000001</v>
      </c>
      <c r="Q37" s="62">
        <f t="shared" si="21"/>
        <v>614.755</v>
      </c>
    </row>
    <row r="38" spans="1:17" ht="21" thickBot="1" x14ac:dyDescent="0.35">
      <c r="A38" s="5" t="s">
        <v>96</v>
      </c>
      <c r="B38" s="78"/>
      <c r="C38" s="84"/>
      <c r="D38" s="11" t="s">
        <v>97</v>
      </c>
      <c r="E38" s="46" t="s">
        <v>182</v>
      </c>
      <c r="F38" s="6" t="s">
        <v>98</v>
      </c>
      <c r="G38" s="31">
        <v>3089</v>
      </c>
      <c r="H38" s="42">
        <v>11</v>
      </c>
      <c r="I38" s="62">
        <f t="shared" si="13"/>
        <v>1544.5</v>
      </c>
      <c r="J38" s="62">
        <f t="shared" si="14"/>
        <v>185.34</v>
      </c>
      <c r="K38" s="62">
        <f t="shared" si="15"/>
        <v>1235.6000000000001</v>
      </c>
      <c r="L38" s="62">
        <f t="shared" si="16"/>
        <v>1235.6000000000001</v>
      </c>
      <c r="M38" s="62">
        <f t="shared" si="17"/>
        <v>1482.72</v>
      </c>
      <c r="N38" s="62">
        <f t="shared" si="18"/>
        <v>1226.3330000000001</v>
      </c>
      <c r="O38" s="62">
        <f t="shared" si="19"/>
        <v>1235.6000000000001</v>
      </c>
      <c r="P38" s="62">
        <f t="shared" si="20"/>
        <v>2826.4349999999999</v>
      </c>
      <c r="Q38" s="62">
        <f t="shared" si="21"/>
        <v>571.46500000000003</v>
      </c>
    </row>
    <row r="39" spans="1:17" ht="31.2" thickBot="1" x14ac:dyDescent="0.35">
      <c r="A39" s="5" t="s">
        <v>99</v>
      </c>
      <c r="B39" s="78"/>
      <c r="C39" s="84"/>
      <c r="D39" s="11" t="s">
        <v>100</v>
      </c>
      <c r="E39" s="50" t="s">
        <v>189</v>
      </c>
      <c r="F39" s="6" t="s">
        <v>101</v>
      </c>
      <c r="G39" s="31">
        <v>3150</v>
      </c>
      <c r="H39" s="41">
        <v>11</v>
      </c>
      <c r="I39" s="62">
        <f t="shared" si="13"/>
        <v>1575</v>
      </c>
      <c r="J39" s="62">
        <f t="shared" si="14"/>
        <v>189</v>
      </c>
      <c r="K39" s="62">
        <f t="shared" si="15"/>
        <v>1260</v>
      </c>
      <c r="L39" s="62">
        <f t="shared" si="16"/>
        <v>1260</v>
      </c>
      <c r="M39" s="62">
        <f t="shared" si="17"/>
        <v>1512</v>
      </c>
      <c r="N39" s="62">
        <f t="shared" si="18"/>
        <v>1250.55</v>
      </c>
      <c r="O39" s="62">
        <f t="shared" si="19"/>
        <v>1260</v>
      </c>
      <c r="P39" s="62">
        <f t="shared" si="20"/>
        <v>2882.25</v>
      </c>
      <c r="Q39" s="62">
        <f t="shared" si="21"/>
        <v>582.75</v>
      </c>
    </row>
    <row r="40" spans="1:17" ht="41.4" thickBot="1" x14ac:dyDescent="0.35">
      <c r="A40" s="5" t="s">
        <v>102</v>
      </c>
      <c r="B40" s="78"/>
      <c r="C40" s="84"/>
      <c r="D40" s="7" t="s">
        <v>103</v>
      </c>
      <c r="E40" s="46" t="s">
        <v>183</v>
      </c>
      <c r="F40" s="6" t="s">
        <v>104</v>
      </c>
      <c r="G40" s="31">
        <v>4461</v>
      </c>
      <c r="H40" s="39">
        <v>11</v>
      </c>
      <c r="I40" s="62">
        <f t="shared" si="13"/>
        <v>2230.5</v>
      </c>
      <c r="J40" s="62">
        <f t="shared" si="14"/>
        <v>267.65999999999997</v>
      </c>
      <c r="K40" s="62">
        <f t="shared" si="15"/>
        <v>1784.4</v>
      </c>
      <c r="L40" s="62">
        <f t="shared" si="16"/>
        <v>1784.4</v>
      </c>
      <c r="M40" s="62">
        <f t="shared" si="17"/>
        <v>2141.2799999999997</v>
      </c>
      <c r="N40" s="62">
        <f t="shared" si="18"/>
        <v>1771.0170000000001</v>
      </c>
      <c r="O40" s="62">
        <f t="shared" si="19"/>
        <v>1784.4</v>
      </c>
      <c r="P40" s="62">
        <f t="shared" si="20"/>
        <v>4081.8150000000001</v>
      </c>
      <c r="Q40" s="62">
        <f t="shared" si="21"/>
        <v>825.28499999999997</v>
      </c>
    </row>
    <row r="41" spans="1:17" ht="15" thickBot="1" x14ac:dyDescent="0.35">
      <c r="A41" s="5" t="s">
        <v>105</v>
      </c>
      <c r="B41" s="78"/>
      <c r="C41" s="94"/>
      <c r="D41" s="11" t="s">
        <v>106</v>
      </c>
      <c r="E41" s="11" t="s">
        <v>178</v>
      </c>
      <c r="F41" s="6" t="s">
        <v>107</v>
      </c>
      <c r="G41" s="31">
        <v>5395</v>
      </c>
      <c r="H41" s="42">
        <v>11</v>
      </c>
      <c r="I41" s="62">
        <f t="shared" si="13"/>
        <v>2697.5</v>
      </c>
      <c r="J41" s="62">
        <f t="shared" si="14"/>
        <v>323.7</v>
      </c>
      <c r="K41" s="62">
        <f t="shared" si="15"/>
        <v>2158</v>
      </c>
      <c r="L41" s="62">
        <f t="shared" si="16"/>
        <v>2158</v>
      </c>
      <c r="M41" s="62">
        <f t="shared" si="17"/>
        <v>2589.6</v>
      </c>
      <c r="N41" s="62">
        <f t="shared" si="18"/>
        <v>2141.8150000000001</v>
      </c>
      <c r="O41" s="62">
        <f t="shared" si="19"/>
        <v>2158</v>
      </c>
      <c r="P41" s="62">
        <f t="shared" si="20"/>
        <v>4936.4250000000002</v>
      </c>
      <c r="Q41" s="62">
        <f t="shared" si="21"/>
        <v>998.07499999999993</v>
      </c>
    </row>
    <row r="42" spans="1:17" ht="31.2" thickBot="1" x14ac:dyDescent="0.35">
      <c r="A42" s="5" t="s">
        <v>108</v>
      </c>
      <c r="B42" s="79"/>
      <c r="C42" s="22" t="s">
        <v>7</v>
      </c>
      <c r="D42" s="7" t="s">
        <v>109</v>
      </c>
      <c r="E42" s="51" t="s">
        <v>189</v>
      </c>
      <c r="F42" s="6" t="s">
        <v>110</v>
      </c>
      <c r="G42" s="31">
        <v>4167</v>
      </c>
      <c r="H42" s="42">
        <v>11</v>
      </c>
      <c r="I42" s="62">
        <f t="shared" si="13"/>
        <v>2083.5</v>
      </c>
      <c r="J42" s="62">
        <f t="shared" si="14"/>
        <v>250.01999999999998</v>
      </c>
      <c r="K42" s="62">
        <f t="shared" si="15"/>
        <v>1666.8000000000002</v>
      </c>
      <c r="L42" s="62">
        <f t="shared" si="16"/>
        <v>1666.8000000000002</v>
      </c>
      <c r="M42" s="62">
        <f t="shared" si="17"/>
        <v>2000.1599999999999</v>
      </c>
      <c r="N42" s="62">
        <f t="shared" si="18"/>
        <v>1654.299</v>
      </c>
      <c r="O42" s="62">
        <f t="shared" si="19"/>
        <v>1666.8000000000002</v>
      </c>
      <c r="P42" s="62">
        <f t="shared" si="20"/>
        <v>3812.8050000000003</v>
      </c>
      <c r="Q42" s="62">
        <f t="shared" si="21"/>
        <v>770.89499999999998</v>
      </c>
    </row>
    <row r="43" spans="1:17" ht="21" thickBot="1" x14ac:dyDescent="0.35">
      <c r="A43" s="5" t="s">
        <v>111</v>
      </c>
      <c r="B43" s="88" t="s">
        <v>112</v>
      </c>
      <c r="C43" s="95" t="s">
        <v>16</v>
      </c>
      <c r="D43" s="11" t="s">
        <v>194</v>
      </c>
      <c r="E43" s="64" t="s">
        <v>197</v>
      </c>
      <c r="F43" s="6" t="s">
        <v>113</v>
      </c>
      <c r="G43" s="53">
        <v>1155</v>
      </c>
      <c r="H43" s="41">
        <v>12</v>
      </c>
      <c r="I43" s="62">
        <f t="shared" si="13"/>
        <v>577.5</v>
      </c>
      <c r="J43" s="62">
        <f t="shared" si="14"/>
        <v>69.3</v>
      </c>
      <c r="K43" s="62">
        <f t="shared" si="15"/>
        <v>462</v>
      </c>
      <c r="L43" s="62">
        <f t="shared" si="16"/>
        <v>462</v>
      </c>
      <c r="M43" s="62">
        <f t="shared" si="17"/>
        <v>554.4</v>
      </c>
      <c r="N43" s="62">
        <f t="shared" si="18"/>
        <v>458.53500000000003</v>
      </c>
      <c r="O43" s="62">
        <f t="shared" si="19"/>
        <v>462</v>
      </c>
      <c r="P43" s="62">
        <f t="shared" si="20"/>
        <v>1056.825</v>
      </c>
      <c r="Q43" s="62">
        <f t="shared" si="21"/>
        <v>213.67500000000001</v>
      </c>
    </row>
    <row r="44" spans="1:17" ht="31.2" thickBot="1" x14ac:dyDescent="0.35">
      <c r="A44" s="5" t="s">
        <v>114</v>
      </c>
      <c r="B44" s="78"/>
      <c r="C44" s="102"/>
      <c r="D44" s="11" t="s">
        <v>115</v>
      </c>
      <c r="E44" s="50" t="s">
        <v>189</v>
      </c>
      <c r="F44" s="6" t="s">
        <v>116</v>
      </c>
      <c r="G44" s="31">
        <v>3352</v>
      </c>
      <c r="H44" s="41">
        <v>12</v>
      </c>
      <c r="I44" s="62">
        <f t="shared" si="13"/>
        <v>1676</v>
      </c>
      <c r="J44" s="62">
        <f t="shared" si="14"/>
        <v>201.12</v>
      </c>
      <c r="K44" s="62">
        <f t="shared" si="15"/>
        <v>1340.8000000000002</v>
      </c>
      <c r="L44" s="62">
        <f t="shared" si="16"/>
        <v>1340.8000000000002</v>
      </c>
      <c r="M44" s="62">
        <f t="shared" si="17"/>
        <v>1608.96</v>
      </c>
      <c r="N44" s="62">
        <f t="shared" si="18"/>
        <v>1330.7440000000001</v>
      </c>
      <c r="O44" s="62">
        <f t="shared" si="19"/>
        <v>1340.8000000000002</v>
      </c>
      <c r="P44" s="62">
        <f t="shared" si="20"/>
        <v>3067.08</v>
      </c>
      <c r="Q44" s="62">
        <f t="shared" si="21"/>
        <v>620.12</v>
      </c>
    </row>
    <row r="45" spans="1:17" ht="31.2" thickBot="1" x14ac:dyDescent="0.35">
      <c r="A45" s="5" t="s">
        <v>117</v>
      </c>
      <c r="B45" s="78"/>
      <c r="C45" s="97"/>
      <c r="D45" s="11" t="s">
        <v>118</v>
      </c>
      <c r="E45" s="46" t="s">
        <v>181</v>
      </c>
      <c r="F45" s="12" t="s">
        <v>119</v>
      </c>
      <c r="G45" s="31">
        <v>3746</v>
      </c>
      <c r="H45" s="41">
        <v>12</v>
      </c>
      <c r="I45" s="62">
        <f t="shared" si="13"/>
        <v>1873</v>
      </c>
      <c r="J45" s="62">
        <f t="shared" si="14"/>
        <v>224.76</v>
      </c>
      <c r="K45" s="62">
        <f t="shared" si="15"/>
        <v>1498.4</v>
      </c>
      <c r="L45" s="62">
        <f t="shared" si="16"/>
        <v>1498.4</v>
      </c>
      <c r="M45" s="62">
        <f t="shared" si="17"/>
        <v>1798.08</v>
      </c>
      <c r="N45" s="62">
        <f t="shared" si="18"/>
        <v>1487.162</v>
      </c>
      <c r="O45" s="62">
        <f t="shared" si="19"/>
        <v>1498.4</v>
      </c>
      <c r="P45" s="62">
        <f t="shared" si="20"/>
        <v>3427.59</v>
      </c>
      <c r="Q45" s="62">
        <f t="shared" si="21"/>
        <v>693.01</v>
      </c>
    </row>
    <row r="46" spans="1:17" ht="31.2" thickBot="1" x14ac:dyDescent="0.35">
      <c r="A46" s="9" t="s">
        <v>120</v>
      </c>
      <c r="B46" s="101"/>
      <c r="C46" s="22" t="s">
        <v>7</v>
      </c>
      <c r="D46" s="7" t="s">
        <v>115</v>
      </c>
      <c r="E46" s="51" t="s">
        <v>190</v>
      </c>
      <c r="F46" s="23" t="s">
        <v>121</v>
      </c>
      <c r="G46" s="31">
        <v>4272</v>
      </c>
      <c r="H46" s="39">
        <v>11</v>
      </c>
      <c r="I46" s="62">
        <f t="shared" si="13"/>
        <v>2136</v>
      </c>
      <c r="J46" s="62">
        <f t="shared" si="14"/>
        <v>256.32</v>
      </c>
      <c r="K46" s="62">
        <f t="shared" si="15"/>
        <v>1708.8000000000002</v>
      </c>
      <c r="L46" s="62">
        <f t="shared" si="16"/>
        <v>1708.8000000000002</v>
      </c>
      <c r="M46" s="62">
        <f t="shared" si="17"/>
        <v>2050.56</v>
      </c>
      <c r="N46" s="62">
        <f t="shared" si="18"/>
        <v>1695.9840000000002</v>
      </c>
      <c r="O46" s="62">
        <f t="shared" si="19"/>
        <v>1708.8000000000002</v>
      </c>
      <c r="P46" s="62">
        <f t="shared" si="20"/>
        <v>3908.88</v>
      </c>
      <c r="Q46" s="62">
        <f t="shared" si="21"/>
        <v>790.31999999999994</v>
      </c>
    </row>
    <row r="47" spans="1:17" ht="15.75" customHeight="1" thickBot="1" x14ac:dyDescent="0.35">
      <c r="A47" s="13" t="s">
        <v>122</v>
      </c>
      <c r="B47" s="77" t="s">
        <v>123</v>
      </c>
      <c r="C47" s="103" t="s">
        <v>7</v>
      </c>
      <c r="D47" s="86" t="s">
        <v>124</v>
      </c>
      <c r="E47" s="86" t="s">
        <v>189</v>
      </c>
      <c r="F47" s="15" t="s">
        <v>125</v>
      </c>
      <c r="G47" s="31">
        <v>5474</v>
      </c>
      <c r="H47" s="40">
        <v>18</v>
      </c>
      <c r="I47" s="62">
        <f t="shared" si="13"/>
        <v>2737</v>
      </c>
      <c r="J47" s="62">
        <f t="shared" si="14"/>
        <v>328.44</v>
      </c>
      <c r="K47" s="62">
        <f t="shared" si="15"/>
        <v>2189.6</v>
      </c>
      <c r="L47" s="62">
        <f t="shared" si="16"/>
        <v>2189.6</v>
      </c>
      <c r="M47" s="62">
        <f t="shared" si="17"/>
        <v>2627.52</v>
      </c>
      <c r="N47" s="62">
        <f t="shared" si="18"/>
        <v>2173.1779999999999</v>
      </c>
      <c r="O47" s="62">
        <f t="shared" si="19"/>
        <v>2189.6</v>
      </c>
      <c r="P47" s="62">
        <f t="shared" si="20"/>
        <v>5008.71</v>
      </c>
      <c r="Q47" s="62">
        <f t="shared" si="21"/>
        <v>1012.6899999999999</v>
      </c>
    </row>
    <row r="48" spans="1:17" ht="15" thickBot="1" x14ac:dyDescent="0.35">
      <c r="A48" s="5" t="s">
        <v>126</v>
      </c>
      <c r="B48" s="78"/>
      <c r="C48" s="91"/>
      <c r="D48" s="87"/>
      <c r="E48" s="87"/>
      <c r="F48" s="6" t="s">
        <v>127</v>
      </c>
      <c r="G48" s="31">
        <v>4197</v>
      </c>
      <c r="H48" s="40">
        <v>12</v>
      </c>
      <c r="I48" s="62">
        <f t="shared" si="13"/>
        <v>2098.5</v>
      </c>
      <c r="J48" s="62">
        <f t="shared" si="14"/>
        <v>251.82</v>
      </c>
      <c r="K48" s="62">
        <f t="shared" si="15"/>
        <v>1678.8000000000002</v>
      </c>
      <c r="L48" s="62">
        <f t="shared" si="16"/>
        <v>1678.8000000000002</v>
      </c>
      <c r="M48" s="62">
        <f t="shared" si="17"/>
        <v>2014.56</v>
      </c>
      <c r="N48" s="62">
        <f t="shared" si="18"/>
        <v>1666.2090000000001</v>
      </c>
      <c r="O48" s="62">
        <f t="shared" si="19"/>
        <v>1678.8000000000002</v>
      </c>
      <c r="P48" s="62">
        <f t="shared" si="20"/>
        <v>3840.2550000000001</v>
      </c>
      <c r="Q48" s="62">
        <f t="shared" si="21"/>
        <v>776.44499999999994</v>
      </c>
    </row>
    <row r="49" spans="1:17" ht="21" thickBot="1" x14ac:dyDescent="0.35">
      <c r="A49" s="5" t="s">
        <v>128</v>
      </c>
      <c r="B49" s="78"/>
      <c r="C49" s="93" t="s">
        <v>16</v>
      </c>
      <c r="D49" s="7" t="s">
        <v>129</v>
      </c>
      <c r="E49" s="46" t="s">
        <v>178</v>
      </c>
      <c r="F49" s="6" t="s">
        <v>130</v>
      </c>
      <c r="G49" s="31">
        <v>4099</v>
      </c>
      <c r="H49" s="40">
        <v>17</v>
      </c>
      <c r="I49" s="62">
        <f t="shared" si="13"/>
        <v>2049.5</v>
      </c>
      <c r="J49" s="62">
        <f t="shared" si="14"/>
        <v>245.94</v>
      </c>
      <c r="K49" s="62">
        <f t="shared" si="15"/>
        <v>1639.6000000000001</v>
      </c>
      <c r="L49" s="62">
        <f t="shared" si="16"/>
        <v>1639.6000000000001</v>
      </c>
      <c r="M49" s="62">
        <f t="shared" si="17"/>
        <v>1967.52</v>
      </c>
      <c r="N49" s="62">
        <f t="shared" si="18"/>
        <v>1627.3030000000001</v>
      </c>
      <c r="O49" s="62">
        <f t="shared" si="19"/>
        <v>1639.6000000000001</v>
      </c>
      <c r="P49" s="62">
        <f t="shared" si="20"/>
        <v>3750.585</v>
      </c>
      <c r="Q49" s="62">
        <f t="shared" si="21"/>
        <v>758.31499999999994</v>
      </c>
    </row>
    <row r="50" spans="1:17" ht="21" thickBot="1" x14ac:dyDescent="0.35">
      <c r="A50" s="5" t="s">
        <v>131</v>
      </c>
      <c r="B50" s="78"/>
      <c r="C50" s="94"/>
      <c r="D50" s="7" t="s">
        <v>17</v>
      </c>
      <c r="E50" s="46"/>
      <c r="F50" s="6" t="s">
        <v>132</v>
      </c>
      <c r="G50" s="34">
        <v>2142</v>
      </c>
      <c r="H50" s="40">
        <v>18</v>
      </c>
      <c r="I50" s="62">
        <f t="shared" si="13"/>
        <v>1071</v>
      </c>
      <c r="J50" s="62">
        <f t="shared" si="14"/>
        <v>128.51999999999998</v>
      </c>
      <c r="K50" s="62">
        <f t="shared" si="15"/>
        <v>856.80000000000007</v>
      </c>
      <c r="L50" s="62">
        <f t="shared" si="16"/>
        <v>856.80000000000007</v>
      </c>
      <c r="M50" s="62">
        <f t="shared" si="17"/>
        <v>1028.1599999999999</v>
      </c>
      <c r="N50" s="62">
        <f t="shared" si="18"/>
        <v>850.37400000000002</v>
      </c>
      <c r="O50" s="62">
        <f t="shared" si="19"/>
        <v>856.80000000000007</v>
      </c>
      <c r="P50" s="62">
        <f t="shared" si="20"/>
        <v>1959.93</v>
      </c>
      <c r="Q50" s="62">
        <f t="shared" si="21"/>
        <v>396.27</v>
      </c>
    </row>
    <row r="51" spans="1:17" ht="21" thickBot="1" x14ac:dyDescent="0.35">
      <c r="A51" s="5" t="s">
        <v>133</v>
      </c>
      <c r="B51" s="78"/>
      <c r="C51" s="24" t="s">
        <v>134</v>
      </c>
      <c r="D51" s="7" t="s">
        <v>135</v>
      </c>
      <c r="E51" s="46" t="s">
        <v>178</v>
      </c>
      <c r="F51" s="6" t="s">
        <v>136</v>
      </c>
      <c r="G51" s="31">
        <v>2668</v>
      </c>
      <c r="H51" s="40">
        <v>18</v>
      </c>
      <c r="I51" s="62">
        <f t="shared" si="13"/>
        <v>1334</v>
      </c>
      <c r="J51" s="62">
        <f t="shared" si="14"/>
        <v>160.07999999999998</v>
      </c>
      <c r="K51" s="62">
        <f t="shared" si="15"/>
        <v>1067.2</v>
      </c>
      <c r="L51" s="62">
        <f t="shared" si="16"/>
        <v>1067.2</v>
      </c>
      <c r="M51" s="62">
        <f t="shared" si="17"/>
        <v>1280.6399999999999</v>
      </c>
      <c r="N51" s="62">
        <f t="shared" si="18"/>
        <v>1059.1960000000001</v>
      </c>
      <c r="O51" s="62">
        <f t="shared" si="19"/>
        <v>1067.2</v>
      </c>
      <c r="P51" s="62">
        <f t="shared" si="20"/>
        <v>2441.2200000000003</v>
      </c>
      <c r="Q51" s="62">
        <f t="shared" si="21"/>
        <v>493.58</v>
      </c>
    </row>
    <row r="52" spans="1:17" ht="21" customHeight="1" thickBot="1" x14ac:dyDescent="0.35">
      <c r="A52" s="5" t="s">
        <v>137</v>
      </c>
      <c r="B52" s="78"/>
      <c r="C52" s="95" t="s">
        <v>16</v>
      </c>
      <c r="D52" s="54" t="s">
        <v>191</v>
      </c>
      <c r="E52" s="55" t="s">
        <v>182</v>
      </c>
      <c r="F52" s="6" t="s">
        <v>139</v>
      </c>
      <c r="G52" s="31">
        <v>2997</v>
      </c>
      <c r="H52" s="42">
        <v>10</v>
      </c>
      <c r="I52" s="62">
        <f t="shared" si="13"/>
        <v>1498.5</v>
      </c>
      <c r="J52" s="62">
        <f t="shared" si="14"/>
        <v>179.82</v>
      </c>
      <c r="K52" s="62">
        <f t="shared" si="15"/>
        <v>1198.8</v>
      </c>
      <c r="L52" s="62">
        <f t="shared" si="16"/>
        <v>1198.8</v>
      </c>
      <c r="M52" s="62">
        <f t="shared" si="17"/>
        <v>1438.56</v>
      </c>
      <c r="N52" s="62">
        <f t="shared" si="18"/>
        <v>1189.809</v>
      </c>
      <c r="O52" s="62">
        <f t="shared" si="19"/>
        <v>1198.8</v>
      </c>
      <c r="P52" s="62">
        <f t="shared" si="20"/>
        <v>2742.2550000000001</v>
      </c>
      <c r="Q52" s="62">
        <f t="shared" si="21"/>
        <v>554.44500000000005</v>
      </c>
    </row>
    <row r="53" spans="1:17" ht="21" thickBot="1" x14ac:dyDescent="0.35">
      <c r="A53" s="5" t="s">
        <v>140</v>
      </c>
      <c r="B53" s="78"/>
      <c r="C53" s="96"/>
      <c r="D53" s="21" t="s">
        <v>138</v>
      </c>
      <c r="E53" s="21" t="s">
        <v>182</v>
      </c>
      <c r="F53" s="6" t="s">
        <v>141</v>
      </c>
      <c r="G53" s="31">
        <v>195</v>
      </c>
      <c r="H53" s="32">
        <v>10</v>
      </c>
      <c r="I53" s="62">
        <f t="shared" si="13"/>
        <v>97.5</v>
      </c>
      <c r="J53" s="62">
        <f t="shared" si="14"/>
        <v>11.7</v>
      </c>
      <c r="K53" s="62">
        <f t="shared" si="15"/>
        <v>78</v>
      </c>
      <c r="L53" s="62">
        <f t="shared" si="16"/>
        <v>78</v>
      </c>
      <c r="M53" s="62">
        <f t="shared" si="17"/>
        <v>93.6</v>
      </c>
      <c r="N53" s="62">
        <f t="shared" si="18"/>
        <v>77.415000000000006</v>
      </c>
      <c r="O53" s="62">
        <f t="shared" si="19"/>
        <v>78</v>
      </c>
      <c r="P53" s="62">
        <f t="shared" si="20"/>
        <v>178.42500000000001</v>
      </c>
      <c r="Q53" s="62">
        <f t="shared" si="21"/>
        <v>36.075000000000003</v>
      </c>
    </row>
    <row r="54" spans="1:17" ht="21" thickBot="1" x14ac:dyDescent="0.35">
      <c r="A54" s="5" t="s">
        <v>142</v>
      </c>
      <c r="B54" s="79"/>
      <c r="C54" s="97"/>
      <c r="D54" s="7" t="s">
        <v>143</v>
      </c>
      <c r="E54" s="46" t="s">
        <v>182</v>
      </c>
      <c r="F54" s="6" t="s">
        <v>144</v>
      </c>
      <c r="G54" s="56">
        <v>3725</v>
      </c>
      <c r="H54" s="40">
        <v>16</v>
      </c>
      <c r="I54" s="62">
        <f t="shared" si="13"/>
        <v>1862.5</v>
      </c>
      <c r="J54" s="62">
        <f t="shared" si="14"/>
        <v>223.5</v>
      </c>
      <c r="K54" s="62">
        <f t="shared" si="15"/>
        <v>1490</v>
      </c>
      <c r="L54" s="62">
        <f t="shared" si="16"/>
        <v>1490</v>
      </c>
      <c r="M54" s="62">
        <f t="shared" si="17"/>
        <v>1788</v>
      </c>
      <c r="N54" s="62">
        <f t="shared" si="18"/>
        <v>1478.825</v>
      </c>
      <c r="O54" s="62">
        <f t="shared" si="19"/>
        <v>1490</v>
      </c>
      <c r="P54" s="62">
        <f t="shared" si="20"/>
        <v>3408.375</v>
      </c>
      <c r="Q54" s="62">
        <f t="shared" si="21"/>
        <v>689.125</v>
      </c>
    </row>
    <row r="55" spans="1:17" ht="15.75" customHeight="1" thickBot="1" x14ac:dyDescent="0.35">
      <c r="A55" s="5" t="s">
        <v>145</v>
      </c>
      <c r="B55" s="88" t="s">
        <v>146</v>
      </c>
      <c r="C55" s="89" t="s">
        <v>134</v>
      </c>
      <c r="D55" s="86" t="s">
        <v>195</v>
      </c>
      <c r="E55" s="86" t="s">
        <v>178</v>
      </c>
      <c r="F55" s="6" t="s">
        <v>147</v>
      </c>
      <c r="G55" s="45">
        <v>3304</v>
      </c>
      <c r="H55" s="42">
        <v>9</v>
      </c>
      <c r="I55" s="62">
        <f t="shared" si="13"/>
        <v>1652</v>
      </c>
      <c r="J55" s="62">
        <f t="shared" si="14"/>
        <v>198.23999999999998</v>
      </c>
      <c r="K55" s="62">
        <f t="shared" si="15"/>
        <v>1321.6000000000001</v>
      </c>
      <c r="L55" s="62">
        <f t="shared" si="16"/>
        <v>1321.6000000000001</v>
      </c>
      <c r="M55" s="62">
        <f t="shared" si="17"/>
        <v>1585.9199999999998</v>
      </c>
      <c r="N55" s="62">
        <f t="shared" si="18"/>
        <v>1311.6880000000001</v>
      </c>
      <c r="O55" s="62">
        <f t="shared" si="19"/>
        <v>1321.6000000000001</v>
      </c>
      <c r="P55" s="62">
        <f t="shared" si="20"/>
        <v>3023.1600000000003</v>
      </c>
      <c r="Q55" s="62">
        <f t="shared" si="21"/>
        <v>611.24</v>
      </c>
    </row>
    <row r="56" spans="1:17" ht="15" thickBot="1" x14ac:dyDescent="0.35">
      <c r="A56" s="5" t="s">
        <v>148</v>
      </c>
      <c r="B56" s="78"/>
      <c r="C56" s="90"/>
      <c r="D56" s="92"/>
      <c r="E56" s="92"/>
      <c r="F56" s="6" t="s">
        <v>149</v>
      </c>
      <c r="G56" s="31">
        <v>2657</v>
      </c>
      <c r="H56" s="42">
        <v>9</v>
      </c>
      <c r="I56" s="62">
        <f t="shared" si="13"/>
        <v>1328.5</v>
      </c>
      <c r="J56" s="62">
        <f t="shared" si="14"/>
        <v>159.41999999999999</v>
      </c>
      <c r="K56" s="62">
        <f t="shared" si="15"/>
        <v>1062.8</v>
      </c>
      <c r="L56" s="62">
        <f t="shared" si="16"/>
        <v>1062.8</v>
      </c>
      <c r="M56" s="62">
        <f t="shared" si="17"/>
        <v>1275.3599999999999</v>
      </c>
      <c r="N56" s="62">
        <f t="shared" si="18"/>
        <v>1054.829</v>
      </c>
      <c r="O56" s="62">
        <f t="shared" si="19"/>
        <v>1062.8</v>
      </c>
      <c r="P56" s="62">
        <f t="shared" si="20"/>
        <v>2431.1550000000002</v>
      </c>
      <c r="Q56" s="62">
        <f t="shared" si="21"/>
        <v>491.54500000000002</v>
      </c>
    </row>
    <row r="57" spans="1:17" ht="15" thickBot="1" x14ac:dyDescent="0.35">
      <c r="A57" s="5" t="s">
        <v>150</v>
      </c>
      <c r="B57" s="78"/>
      <c r="C57" s="90"/>
      <c r="D57" s="92"/>
      <c r="E57" s="92"/>
      <c r="F57" s="6" t="s">
        <v>151</v>
      </c>
      <c r="G57" s="31">
        <v>56</v>
      </c>
      <c r="H57" s="42">
        <v>9</v>
      </c>
      <c r="I57" s="62">
        <f t="shared" si="13"/>
        <v>28</v>
      </c>
      <c r="J57" s="62">
        <f t="shared" si="14"/>
        <v>3.36</v>
      </c>
      <c r="K57" s="62">
        <f t="shared" si="15"/>
        <v>22.400000000000002</v>
      </c>
      <c r="L57" s="62">
        <f t="shared" si="16"/>
        <v>22.400000000000002</v>
      </c>
      <c r="M57" s="62">
        <f t="shared" si="17"/>
        <v>26.88</v>
      </c>
      <c r="N57" s="62">
        <f t="shared" si="18"/>
        <v>22.231999999999999</v>
      </c>
      <c r="O57" s="62">
        <f t="shared" si="19"/>
        <v>22.400000000000002</v>
      </c>
      <c r="P57" s="62">
        <f t="shared" si="20"/>
        <v>51.24</v>
      </c>
      <c r="Q57" s="62">
        <f t="shared" si="21"/>
        <v>10.36</v>
      </c>
    </row>
    <row r="58" spans="1:17" ht="15" thickBot="1" x14ac:dyDescent="0.35">
      <c r="A58" s="5" t="s">
        <v>152</v>
      </c>
      <c r="B58" s="78"/>
      <c r="C58" s="91"/>
      <c r="D58" s="87"/>
      <c r="E58" s="92"/>
      <c r="F58" s="6" t="s">
        <v>153</v>
      </c>
      <c r="G58" s="31">
        <v>216</v>
      </c>
      <c r="H58" s="42">
        <v>9</v>
      </c>
      <c r="I58" s="62">
        <f t="shared" si="13"/>
        <v>108</v>
      </c>
      <c r="J58" s="62">
        <f t="shared" si="14"/>
        <v>12.959999999999999</v>
      </c>
      <c r="K58" s="62">
        <f t="shared" si="15"/>
        <v>86.4</v>
      </c>
      <c r="L58" s="62">
        <f t="shared" si="16"/>
        <v>86.4</v>
      </c>
      <c r="M58" s="62">
        <f t="shared" si="17"/>
        <v>103.67999999999999</v>
      </c>
      <c r="N58" s="62">
        <f t="shared" si="18"/>
        <v>85.75200000000001</v>
      </c>
      <c r="O58" s="62">
        <f t="shared" si="19"/>
        <v>86.4</v>
      </c>
      <c r="P58" s="62">
        <f t="shared" si="20"/>
        <v>197.64000000000001</v>
      </c>
      <c r="Q58" s="62">
        <f t="shared" si="21"/>
        <v>39.96</v>
      </c>
    </row>
    <row r="59" spans="1:17" ht="21" thickBot="1" x14ac:dyDescent="0.35">
      <c r="A59" s="5" t="s">
        <v>154</v>
      </c>
      <c r="B59" s="78"/>
      <c r="C59" s="25" t="s">
        <v>41</v>
      </c>
      <c r="D59" s="18" t="s">
        <v>176</v>
      </c>
      <c r="E59" s="21" t="s">
        <v>187</v>
      </c>
      <c r="F59" s="6" t="s">
        <v>155</v>
      </c>
      <c r="G59" s="31">
        <v>3689</v>
      </c>
      <c r="H59" s="44">
        <v>10</v>
      </c>
      <c r="I59" s="62">
        <f t="shared" si="13"/>
        <v>1844.5</v>
      </c>
      <c r="J59" s="62">
        <f t="shared" si="14"/>
        <v>221.34</v>
      </c>
      <c r="K59" s="62">
        <f t="shared" si="15"/>
        <v>1475.6000000000001</v>
      </c>
      <c r="L59" s="62">
        <f t="shared" si="16"/>
        <v>1475.6000000000001</v>
      </c>
      <c r="M59" s="62">
        <f t="shared" si="17"/>
        <v>1770.72</v>
      </c>
      <c r="N59" s="62">
        <f t="shared" si="18"/>
        <v>1464.5330000000001</v>
      </c>
      <c r="O59" s="62">
        <f t="shared" si="19"/>
        <v>1475.6000000000001</v>
      </c>
      <c r="P59" s="62">
        <f t="shared" si="20"/>
        <v>3375.4349999999999</v>
      </c>
      <c r="Q59" s="62">
        <f t="shared" si="21"/>
        <v>682.46500000000003</v>
      </c>
    </row>
    <row r="60" spans="1:17" ht="21" thickBot="1" x14ac:dyDescent="0.35">
      <c r="A60" s="5" t="s">
        <v>156</v>
      </c>
      <c r="B60" s="78"/>
      <c r="C60" s="19" t="s">
        <v>16</v>
      </c>
      <c r="D60" s="26" t="s">
        <v>157</v>
      </c>
      <c r="E60" s="46" t="s">
        <v>182</v>
      </c>
      <c r="F60" s="6" t="s">
        <v>158</v>
      </c>
      <c r="G60" s="31">
        <v>2732</v>
      </c>
      <c r="H60" s="41">
        <v>10</v>
      </c>
      <c r="I60" s="62">
        <f t="shared" si="13"/>
        <v>1366</v>
      </c>
      <c r="J60" s="62">
        <f t="shared" si="14"/>
        <v>163.92</v>
      </c>
      <c r="K60" s="62">
        <f t="shared" si="15"/>
        <v>1092.8</v>
      </c>
      <c r="L60" s="62">
        <f t="shared" si="16"/>
        <v>1092.8</v>
      </c>
      <c r="M60" s="62">
        <f t="shared" si="17"/>
        <v>1311.36</v>
      </c>
      <c r="N60" s="62">
        <f t="shared" si="18"/>
        <v>1084.604</v>
      </c>
      <c r="O60" s="62">
        <f t="shared" si="19"/>
        <v>1092.8</v>
      </c>
      <c r="P60" s="62">
        <f t="shared" si="20"/>
        <v>2499.7800000000002</v>
      </c>
      <c r="Q60" s="62">
        <f t="shared" si="21"/>
        <v>505.42</v>
      </c>
    </row>
    <row r="61" spans="1:17" ht="21" thickBot="1" x14ac:dyDescent="0.35">
      <c r="A61" s="5" t="s">
        <v>159</v>
      </c>
      <c r="B61" s="78"/>
      <c r="C61" s="25" t="s">
        <v>41</v>
      </c>
      <c r="D61" s="11" t="s">
        <v>184</v>
      </c>
      <c r="E61" s="49" t="s">
        <v>187</v>
      </c>
      <c r="F61" s="6" t="s">
        <v>160</v>
      </c>
      <c r="G61" s="31">
        <v>4267</v>
      </c>
      <c r="H61" s="41">
        <v>10</v>
      </c>
      <c r="I61" s="62">
        <f t="shared" si="13"/>
        <v>2133.5</v>
      </c>
      <c r="J61" s="62">
        <f t="shared" si="14"/>
        <v>256.02</v>
      </c>
      <c r="K61" s="62">
        <f t="shared" si="15"/>
        <v>1706.8000000000002</v>
      </c>
      <c r="L61" s="62">
        <f t="shared" si="16"/>
        <v>1706.8000000000002</v>
      </c>
      <c r="M61" s="62">
        <f t="shared" si="17"/>
        <v>2048.16</v>
      </c>
      <c r="N61" s="62">
        <f t="shared" si="18"/>
        <v>1693.999</v>
      </c>
      <c r="O61" s="62">
        <f t="shared" si="19"/>
        <v>1706.8000000000002</v>
      </c>
      <c r="P61" s="62">
        <f t="shared" si="20"/>
        <v>3904.3050000000003</v>
      </c>
      <c r="Q61" s="62">
        <f t="shared" si="21"/>
        <v>789.39499999999998</v>
      </c>
    </row>
    <row r="62" spans="1:17" ht="15" thickBot="1" x14ac:dyDescent="0.35">
      <c r="A62" s="5" t="s">
        <v>161</v>
      </c>
      <c r="B62" s="80" t="s">
        <v>162</v>
      </c>
      <c r="C62" s="83" t="s">
        <v>16</v>
      </c>
      <c r="D62" s="11" t="s">
        <v>163</v>
      </c>
      <c r="E62" s="11"/>
      <c r="F62" s="6" t="s">
        <v>164</v>
      </c>
      <c r="G62" s="31">
        <v>4203</v>
      </c>
      <c r="H62" s="41">
        <v>10</v>
      </c>
      <c r="I62" s="62">
        <f t="shared" si="13"/>
        <v>2101.5</v>
      </c>
      <c r="J62" s="62">
        <f t="shared" si="14"/>
        <v>252.17999999999998</v>
      </c>
      <c r="K62" s="62">
        <f t="shared" si="15"/>
        <v>1681.2</v>
      </c>
      <c r="L62" s="62">
        <f t="shared" si="16"/>
        <v>1681.2</v>
      </c>
      <c r="M62" s="62">
        <f t="shared" si="17"/>
        <v>2017.4399999999998</v>
      </c>
      <c r="N62" s="62">
        <f t="shared" si="18"/>
        <v>1668.5910000000001</v>
      </c>
      <c r="O62" s="62">
        <f t="shared" si="19"/>
        <v>1681.2</v>
      </c>
      <c r="P62" s="62">
        <f t="shared" si="20"/>
        <v>3845.7450000000003</v>
      </c>
      <c r="Q62" s="62">
        <f t="shared" si="21"/>
        <v>777.55499999999995</v>
      </c>
    </row>
    <row r="63" spans="1:17" ht="21" customHeight="1" thickBot="1" x14ac:dyDescent="0.35">
      <c r="A63" s="5" t="s">
        <v>165</v>
      </c>
      <c r="B63" s="81"/>
      <c r="C63" s="84"/>
      <c r="D63" s="98" t="s">
        <v>201</v>
      </c>
      <c r="E63" s="86" t="s">
        <v>187</v>
      </c>
      <c r="F63" s="6" t="s">
        <v>166</v>
      </c>
      <c r="G63" s="31">
        <v>2361</v>
      </c>
      <c r="H63" s="41">
        <v>10</v>
      </c>
      <c r="I63" s="62">
        <f t="shared" si="13"/>
        <v>1180.5</v>
      </c>
      <c r="J63" s="62">
        <f t="shared" si="14"/>
        <v>141.66</v>
      </c>
      <c r="K63" s="62">
        <f t="shared" si="15"/>
        <v>944.40000000000009</v>
      </c>
      <c r="L63" s="62">
        <f t="shared" si="16"/>
        <v>944.40000000000009</v>
      </c>
      <c r="M63" s="62">
        <f t="shared" si="17"/>
        <v>1133.28</v>
      </c>
      <c r="N63" s="62">
        <f t="shared" si="18"/>
        <v>937.31700000000001</v>
      </c>
      <c r="O63" s="62">
        <f t="shared" si="19"/>
        <v>944.40000000000009</v>
      </c>
      <c r="P63" s="62">
        <f t="shared" si="20"/>
        <v>2160.3150000000001</v>
      </c>
      <c r="Q63" s="62">
        <f t="shared" si="21"/>
        <v>436.78499999999997</v>
      </c>
    </row>
    <row r="64" spans="1:17" ht="15" thickBot="1" x14ac:dyDescent="0.35">
      <c r="A64" s="5" t="s">
        <v>167</v>
      </c>
      <c r="B64" s="81"/>
      <c r="C64" s="84"/>
      <c r="D64" s="99"/>
      <c r="E64" s="100"/>
      <c r="F64" s="6" t="s">
        <v>168</v>
      </c>
      <c r="G64" s="35">
        <v>802</v>
      </c>
      <c r="H64" s="41">
        <v>10</v>
      </c>
      <c r="I64" s="62">
        <f t="shared" si="13"/>
        <v>401</v>
      </c>
      <c r="J64" s="62">
        <f t="shared" si="14"/>
        <v>48.12</v>
      </c>
      <c r="K64" s="62">
        <f t="shared" si="15"/>
        <v>320.8</v>
      </c>
      <c r="L64" s="62">
        <f t="shared" si="16"/>
        <v>320.8</v>
      </c>
      <c r="M64" s="62">
        <f t="shared" si="17"/>
        <v>384.96</v>
      </c>
      <c r="N64" s="62">
        <f t="shared" si="18"/>
        <v>318.39400000000001</v>
      </c>
      <c r="O64" s="62">
        <f t="shared" si="19"/>
        <v>320.8</v>
      </c>
      <c r="P64" s="62">
        <f t="shared" si="20"/>
        <v>733.83</v>
      </c>
      <c r="Q64" s="62">
        <f t="shared" si="21"/>
        <v>148.37</v>
      </c>
    </row>
    <row r="65" spans="1:17" ht="21" thickBot="1" x14ac:dyDescent="0.35">
      <c r="A65" s="13" t="s">
        <v>169</v>
      </c>
      <c r="B65" s="82"/>
      <c r="C65" s="85"/>
      <c r="D65" s="11" t="s">
        <v>170</v>
      </c>
      <c r="E65" s="46" t="s">
        <v>182</v>
      </c>
      <c r="F65" s="27" t="s">
        <v>171</v>
      </c>
      <c r="G65" s="36">
        <v>3599</v>
      </c>
      <c r="H65" s="39">
        <v>10</v>
      </c>
      <c r="I65" s="62">
        <f t="shared" si="13"/>
        <v>1799.5</v>
      </c>
      <c r="J65" s="62">
        <f t="shared" si="14"/>
        <v>215.94</v>
      </c>
      <c r="K65" s="62">
        <f t="shared" si="15"/>
        <v>1439.6000000000001</v>
      </c>
      <c r="L65" s="62">
        <f t="shared" si="16"/>
        <v>1439.6000000000001</v>
      </c>
      <c r="M65" s="62">
        <f t="shared" si="17"/>
        <v>1727.52</v>
      </c>
      <c r="N65" s="62">
        <f t="shared" si="18"/>
        <v>1428.8030000000001</v>
      </c>
      <c r="O65" s="62">
        <f t="shared" si="19"/>
        <v>1439.6000000000001</v>
      </c>
      <c r="P65" s="62">
        <f t="shared" si="20"/>
        <v>3293.085</v>
      </c>
      <c r="Q65" s="62">
        <f t="shared" si="21"/>
        <v>665.81499999999994</v>
      </c>
    </row>
    <row r="66" spans="1:17" ht="16.2" thickBot="1" x14ac:dyDescent="0.35">
      <c r="A66" s="28"/>
      <c r="B66" s="28"/>
      <c r="C66" s="28"/>
      <c r="D66" s="28"/>
      <c r="E66" s="28"/>
      <c r="F66" s="29" t="s">
        <v>172</v>
      </c>
      <c r="G66" s="37">
        <f>SUM(G5:G65)</f>
        <v>185728</v>
      </c>
      <c r="H66" s="28"/>
      <c r="I66" s="63">
        <f t="shared" ref="I66:O66" si="22">SUM(I5:I65)</f>
        <v>92864</v>
      </c>
      <c r="J66" s="63">
        <f t="shared" si="22"/>
        <v>11143.680000000004</v>
      </c>
      <c r="K66" s="63">
        <f t="shared" si="22"/>
        <v>74291.200000000012</v>
      </c>
      <c r="L66" s="63">
        <f t="shared" si="22"/>
        <v>74291.200000000012</v>
      </c>
      <c r="M66" s="63">
        <f t="shared" si="22"/>
        <v>89149.440000000031</v>
      </c>
      <c r="N66" s="63">
        <f t="shared" si="22"/>
        <v>73734.016000000018</v>
      </c>
      <c r="O66" s="63">
        <f t="shared" si="22"/>
        <v>74291.200000000012</v>
      </c>
      <c r="P66" s="63">
        <f>SUM(P5:P65)</f>
        <v>169941.12</v>
      </c>
      <c r="Q66" s="63">
        <f>SUM(Q5:Q65)</f>
        <v>34359.68</v>
      </c>
    </row>
    <row r="68" spans="1:17" x14ac:dyDescent="0.3">
      <c r="G68" s="38"/>
    </row>
    <row r="75" spans="1:17" x14ac:dyDescent="0.3">
      <c r="D75" s="54"/>
      <c r="E75" s="54"/>
    </row>
  </sheetData>
  <autoFilter ref="A5:Q66" xr:uid="{FB88BC0A-1F42-44FC-A724-4F79638718E4}"/>
  <mergeCells count="54">
    <mergeCell ref="A11:A12"/>
    <mergeCell ref="D5:D8"/>
    <mergeCell ref="C9:C13"/>
    <mergeCell ref="D11:D12"/>
    <mergeCell ref="C5:C8"/>
    <mergeCell ref="E5:E8"/>
    <mergeCell ref="E11:E12"/>
    <mergeCell ref="P11:P12"/>
    <mergeCell ref="B14:B19"/>
    <mergeCell ref="C14:C17"/>
    <mergeCell ref="D14:D16"/>
    <mergeCell ref="E14:E16"/>
    <mergeCell ref="O11:O12"/>
    <mergeCell ref="B20:B25"/>
    <mergeCell ref="C21:C24"/>
    <mergeCell ref="B26:B30"/>
    <mergeCell ref="C26:C27"/>
    <mergeCell ref="C31:C32"/>
    <mergeCell ref="B43:B46"/>
    <mergeCell ref="C43:C45"/>
    <mergeCell ref="B47:B54"/>
    <mergeCell ref="C47:C48"/>
    <mergeCell ref="C28:C29"/>
    <mergeCell ref="D28:D29"/>
    <mergeCell ref="D26:D27"/>
    <mergeCell ref="E26:E27"/>
    <mergeCell ref="E28:E29"/>
    <mergeCell ref="B31:B35"/>
    <mergeCell ref="C34:C35"/>
    <mergeCell ref="C36:C41"/>
    <mergeCell ref="B62:B65"/>
    <mergeCell ref="C62:C65"/>
    <mergeCell ref="D47:D48"/>
    <mergeCell ref="B55:B61"/>
    <mergeCell ref="C55:C58"/>
    <mergeCell ref="D55:D58"/>
    <mergeCell ref="C49:C50"/>
    <mergeCell ref="C52:C54"/>
    <mergeCell ref="E55:E58"/>
    <mergeCell ref="E47:E48"/>
    <mergeCell ref="D63:D64"/>
    <mergeCell ref="E63:E64"/>
    <mergeCell ref="A2:Q2"/>
    <mergeCell ref="G11:G12"/>
    <mergeCell ref="H11:H12"/>
    <mergeCell ref="I11:I12"/>
    <mergeCell ref="J11:J12"/>
    <mergeCell ref="K11:K12"/>
    <mergeCell ref="L11:L12"/>
    <mergeCell ref="M11:M12"/>
    <mergeCell ref="N11:N12"/>
    <mergeCell ref="F11:F12"/>
    <mergeCell ref="B5:B13"/>
    <mergeCell ref="B36:B4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Zizienė</dc:creator>
  <cp:lastModifiedBy>Gintarė Zizienė</cp:lastModifiedBy>
  <cp:lastPrinted>2021-05-05T05:51:14Z</cp:lastPrinted>
  <dcterms:created xsi:type="dcterms:W3CDTF">2015-06-05T18:17:20Z</dcterms:created>
  <dcterms:modified xsi:type="dcterms:W3CDTF">2021-08-03T12:24:42Z</dcterms:modified>
</cp:coreProperties>
</file>